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esc20net-my.sharepoint.com/personal/sharon_santo_esc20_net/Documents/Desktop/Scoring Tool/"/>
    </mc:Choice>
  </mc:AlternateContent>
  <xr:revisionPtr revIDLastSave="1" documentId="8_{6D116C20-6B5F-441F-BB5F-5C4832AF039C}" xr6:coauthVersionLast="47" xr6:coauthVersionMax="47" xr10:uidLastSave="{6BB4FFF6-08BC-41E5-8ADB-D98AB6A9A420}"/>
  <bookViews>
    <workbookView xWindow="57480" yWindow="-120" windowWidth="29040" windowHeight="15840" tabRatio="526" xr2:uid="{00000000-000D-0000-FFFF-FFFF00000000}"/>
  </bookViews>
  <sheets>
    <sheet name="Cover" sheetId="1" r:id="rId1"/>
    <sheet name="Data" sheetId="13" state="hidden" r:id="rId2"/>
    <sheet name="Instructions" sheetId="2" r:id="rId3"/>
    <sheet name="Lever 1 Success Critera" sheetId="3" r:id="rId4"/>
    <sheet name="Lever 1 Self-Review Score Card" sheetId="4" r:id="rId5"/>
    <sheet name="Lever 2 Sucess Criteria" sheetId="5" r:id="rId6"/>
    <sheet name="Lever 2 Self-Review Score Card" sheetId="6" r:id="rId7"/>
    <sheet name="Lever 3 Success Criteria" sheetId="7" r:id="rId8"/>
    <sheet name="Lever 3 Self-Review Score Card" sheetId="8" r:id="rId9"/>
    <sheet name="Lever 4 Success Criteria" sheetId="9" r:id="rId10"/>
    <sheet name="Lever 4 Self-Review Score Card" sheetId="10" r:id="rId11"/>
    <sheet name="Lever 5 Success Criteria" sheetId="11" r:id="rId12"/>
    <sheet name="Lever 5 Self-Review Score Card" sheetId="12" r:id="rId13"/>
  </sheets>
  <definedNames>
    <definedName name="_xlnm.Print_Area" localSheetId="0">Cover!$A$1:$C$3</definedName>
    <definedName name="_xlnm.Print_Area" localSheetId="2">Instructions!$A$1:$C$7</definedName>
    <definedName name="_xlnm.Print_Area" localSheetId="4">'Lever 1 Self-Review Score Card'!$A$1:$D$11</definedName>
    <definedName name="_xlnm.Print_Area" localSheetId="3">'Lever 1 Success Critera'!$A$1:$C$33</definedName>
    <definedName name="_xlnm.Print_Area" localSheetId="6">'Lever 2 Self-Review Score Card'!$A$1:$D$9</definedName>
    <definedName name="_xlnm.Print_Area" localSheetId="5">'Lever 2 Sucess Criteria'!$A$1:$C$25</definedName>
    <definedName name="_xlnm.Print_Area" localSheetId="8">'Lever 3 Self-Review Score Card'!$A$1:$D$10</definedName>
    <definedName name="_xlnm.Print_Area" localSheetId="7">'Lever 3 Success Criteria'!$A$1:$C$18</definedName>
    <definedName name="_xlnm.Print_Area" localSheetId="10">'Lever 4 Self-Review Score Card'!$A$1:$D$10</definedName>
    <definedName name="_xlnm.Print_Area" localSheetId="9">'Lever 4 Success Criteria'!$A$1:$C$28</definedName>
    <definedName name="_xlnm.Print_Area" localSheetId="12">'Lever 5 Self-Review Score Card'!$A$1:$D$7</definedName>
    <definedName name="_xlnm.Print_Area" localSheetId="11">'Lever 5 Success Criteria'!$A$1:$C$14</definedName>
    <definedName name="_xlnm.Print_Titles" localSheetId="3">'Lever 1 Success Critera'!$2:$2</definedName>
    <definedName name="_xlnm.Print_Titles" localSheetId="5">'Lever 2 Sucess Criteria'!$2:$2</definedName>
    <definedName name="_xlnm.Print_Titles" localSheetId="7">'Lever 3 Success Criteria'!$2:$2</definedName>
    <definedName name="_xlnm.Print_Titles" localSheetId="9">'Lever 4 Success Criteria'!$2:$2</definedName>
    <definedName name="_xlnm.Print_Titles" localSheetId="11">'Lever 5 Success Criteria'!$2:$2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13" l="1"/>
  <c r="H4" i="13"/>
  <c r="H5" i="13"/>
  <c r="H6" i="13"/>
  <c r="H7" i="13"/>
  <c r="H8" i="13"/>
  <c r="H9" i="13"/>
  <c r="H10" i="13"/>
  <c r="H11" i="13"/>
  <c r="H12" i="13"/>
  <c r="H13" i="13"/>
  <c r="H2" i="13"/>
  <c r="G3" i="13"/>
  <c r="G4" i="13"/>
  <c r="G5" i="13"/>
  <c r="G6" i="13"/>
  <c r="G7" i="13"/>
  <c r="G8" i="13"/>
  <c r="G9" i="13"/>
  <c r="G10" i="13"/>
  <c r="G11" i="13"/>
  <c r="G12" i="13"/>
  <c r="G13" i="13"/>
  <c r="G14" i="13"/>
  <c r="G15" i="13"/>
  <c r="G16" i="13"/>
  <c r="G17" i="13"/>
  <c r="G18" i="13"/>
  <c r="G19" i="13"/>
  <c r="G20" i="13"/>
  <c r="G21" i="13"/>
  <c r="G22" i="13"/>
  <c r="G23" i="13"/>
  <c r="G24" i="13"/>
  <c r="G25" i="13"/>
  <c r="G26" i="13"/>
  <c r="G27" i="13"/>
  <c r="G2" i="13"/>
  <c r="F3" i="13"/>
  <c r="F4" i="13"/>
  <c r="F5" i="13"/>
  <c r="F6" i="13"/>
  <c r="F7" i="13"/>
  <c r="F8" i="13"/>
  <c r="F9" i="13"/>
  <c r="F10" i="13"/>
  <c r="F11" i="13"/>
  <c r="F12" i="13"/>
  <c r="F13" i="13"/>
  <c r="F14" i="13"/>
  <c r="F15" i="13"/>
  <c r="F16" i="13"/>
  <c r="F17" i="13"/>
  <c r="F2" i="13"/>
  <c r="E3" i="13"/>
  <c r="E4" i="13"/>
  <c r="E5" i="13"/>
  <c r="E6" i="13"/>
  <c r="E7" i="13"/>
  <c r="E8" i="13"/>
  <c r="E9" i="13"/>
  <c r="E10" i="13"/>
  <c r="E11" i="13"/>
  <c r="E12" i="13"/>
  <c r="E13" i="13"/>
  <c r="E14" i="13"/>
  <c r="E15" i="13"/>
  <c r="E16" i="13"/>
  <c r="E17" i="13"/>
  <c r="E18" i="13"/>
  <c r="E19" i="13"/>
  <c r="E20" i="13"/>
  <c r="E21" i="13"/>
  <c r="E22" i="13"/>
  <c r="E23" i="13"/>
  <c r="E24" i="13"/>
  <c r="E2" i="13"/>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2" i="13"/>
  <c r="G28" i="13" l="1"/>
  <c r="G29" i="13" s="1"/>
  <c r="B10" i="13" s="1" a="1"/>
  <c r="B10" i="13" s="1"/>
  <c r="C2" i="10" s="1"/>
  <c r="E25" i="13"/>
  <c r="E26" i="13" s="1"/>
  <c r="B8" i="13" s="1" a="1"/>
  <c r="B8" i="13" s="1"/>
  <c r="C2" i="6" s="1"/>
  <c r="D33" i="13"/>
  <c r="D34" i="13" s="1"/>
  <c r="H14" i="13"/>
  <c r="H15" i="13" s="1"/>
  <c r="B2" i="12" s="1"/>
  <c r="F18" i="13"/>
  <c r="F19" i="13" s="1"/>
  <c r="B9" i="13" s="1" a="1"/>
  <c r="B9" i="13" s="1"/>
  <c r="C2" i="8" s="1"/>
  <c r="B7" i="13" l="1"/>
  <c r="C2" i="4" s="1"/>
  <c r="B2" i="4"/>
  <c r="B11" i="13" a="1"/>
  <c r="B11" i="13" s="1"/>
  <c r="C2" i="12" s="1"/>
  <c r="B2" i="10"/>
  <c r="B2" i="8"/>
  <c r="B2" i="6"/>
  <c r="B13" i="13"/>
  <c r="B3" i="1" s="1"/>
  <c r="B14" i="13" l="1" a="1"/>
  <c r="B14" i="13" s="1"/>
  <c r="C3"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<sst xmlns="http://schemas.openxmlformats.org/spreadsheetml/2006/main" count="254" uniqueCount="225">
  <si>
    <t>Program Score:</t>
  </si>
  <si>
    <t xml:space="preserve">
TxEDLIF Rubric Use
</t>
  </si>
  <si>
    <t xml:space="preserve">
In each lever of the rubric, the scale develops from left to right, detailing performance levels from In Progress, Established, Exceeds, and Exemplary Implementation. The rubric is organized by essential actions and described with key practices. Each level builds upon the experiences of the previous one.
</t>
  </si>
  <si>
    <t xml:space="preserve">
When conducting a program evaluation using the rubric, use the associated Success Criteria and score each Key DLI  Program Practice as In Progress, Established Implementation, Exceeds Implementation, or Exemplary Implementation. Then move to the Self-Review Score Card for each lever to review the score and create a plan to improve areas of growth.
Once each lever is scored, the aggregated calculation will be calibrated to provide the total DLI Self-Review Score on the cover page. The total will give the campus and district a quick analysis of their current overall implementation.
</t>
  </si>
  <si>
    <t xml:space="preserve">
Expected Levels of DLI Program Implementation
</t>
  </si>
  <si>
    <t>Established</t>
  </si>
  <si>
    <t>Exceeds</t>
  </si>
  <si>
    <t>Exemplary</t>
  </si>
  <si>
    <r>
      <rPr>
        <b/>
        <sz val="12"/>
        <color rgb="FFFFFFFF"/>
        <rFont val="Poppins"/>
      </rPr>
      <t>Prioritized Lever #1:</t>
    </r>
    <r>
      <rPr>
        <sz val="12"/>
        <color rgb="FFFFFFFF"/>
        <rFont val="Poppins"/>
      </rPr>
      <t xml:space="preserve">
Leadership &amp; Family and
Community
Empowerment</t>
    </r>
  </si>
  <si>
    <r>
      <rPr>
        <b/>
        <sz val="12"/>
        <color rgb="FFFFFFFF"/>
        <rFont val="Poppins"/>
      </rPr>
      <t xml:space="preserve">Essential Action: </t>
    </r>
    <r>
      <rPr>
        <sz val="12"/>
        <color rgb="FFFFFFFF"/>
        <rFont val="Poppins"/>
      </rPr>
      <t>District and Campus leadership understands and supports DLI program fidelity, students, family, and community empowerment through quality staffing and PD, development of biliterate curriculum, assessments, and resources that ensure ongoing program fidelity and long-term student success.</t>
    </r>
  </si>
  <si>
    <t>Key DLI Program Practice</t>
  </si>
  <si>
    <t>Success Criteria</t>
  </si>
  <si>
    <t>Implementation Level</t>
  </si>
  <si>
    <t>1.1 DLI vision &amp; mission supported with measurable goals and a clearly focused plan that commits to high expectations in academic, biliteracy development, and sociocultural competence</t>
  </si>
  <si>
    <t xml:space="preserve">
1.1.a Clear DLI program vision and mission aligned to the DLI rubric with measurable DLI goals clearly focused on high academic expectations, biliteracy development and sociocultural competence</t>
  </si>
  <si>
    <t xml:space="preserve">
1.1.b DLI program clearly articulated in policy and approved by the board to support program quality and sustainability</t>
  </si>
  <si>
    <t xml:space="preserve">
1.1.c DLI program marketing strategy to ensure effective communication with all stakeholders to highlight teacher &amp; student successes, including traditional and online marketing tools</t>
  </si>
  <si>
    <t xml:space="preserve">
1.1.d Post and communicate DLI program goals to students and families</t>
  </si>
  <si>
    <t xml:space="preserve">
1.2.a Strategic recruitment plan to hire and retain highly qualified and effective campus &amp; district leaders committed to DLI, includes the development of specific job descriptions and interview protocols for DLI leaders</t>
  </si>
  <si>
    <t xml:space="preserve">
1.2.b Instructional leadership is strategically recruited and retained to support a quality DLI program</t>
  </si>
  <si>
    <t xml:space="preserve">
1.3.a Partner language is elevated to equal status with English</t>
  </si>
  <si>
    <t xml:space="preserve">
1.3.b Perception data is used to measure equitable experiences and a sense of belonging for all students</t>
  </si>
  <si>
    <t xml:space="preserve">
1.4.a Comprehensive professional development plan aligned with DLI goals for district &amp; campus administrators, teachers, and all school staff for continuous monitoring and support of DLI implementation (e.g., classroom observations, school walkthroughs)</t>
  </si>
  <si>
    <t xml:space="preserve">
1.4.b Support teachers to set and reach their own professional development goals to continuously improve on best DLI practices</t>
  </si>
  <si>
    <t xml:space="preserve">
1.5.a Facilitate DLI professional development for directors, coordinators, campus principals &amp; assistant principals, coaches, specialists, counselors, and central office staff involved with supporting DLI program</t>
  </si>
  <si>
    <t xml:space="preserve">
1.5.b Actively participate in local, state, and national conferences &amp; events to highlight the effective implementation of their DLI program</t>
  </si>
  <si>
    <t xml:space="preserve">
1.6.a Follow language of instruction as designated in the content and language allocation plan and use campus &amp; district biliterate assessments</t>
  </si>
  <si>
    <t xml:space="preserve">
1.6.b Adhere to district language assessment policy, observation &amp; feedback systems, and data protocols aligned with DLI programming</t>
  </si>
  <si>
    <t xml:space="preserve">
1.6.c Systems and protocols to review student data that includes both languages to refine instructional and enrichment practices, based on a well-articulated district-wide DLI assessment policy</t>
  </si>
  <si>
    <t xml:space="preserve">
1.7.a Sufficient foundational and supplemental funding from local, state, and federal revenues to implement a high-quality DLI program</t>
  </si>
  <si>
    <t xml:space="preserve">
1.7.b Inclusive conversations with leaders on the funding needs of the DLI program </t>
  </si>
  <si>
    <t xml:space="preserve">
1.8.a Establish systems to collaborate with instructional leaders to integrate content and DLI standards</t>
  </si>
  <si>
    <t xml:space="preserve">
1.8.b Establish and monitor vertical and horizontal planning to ensure multidisciplinary collaboration between DLI, general education and special programs</t>
  </si>
  <si>
    <t xml:space="preserve">
1.8.c Hold meetings between DLI program department and other content departments and special programs to ensure collaboration between departments and participation of content teachers and support staff in professional development related to the DLI program</t>
  </si>
  <si>
    <t xml:space="preserve">
1.9.a Analyze assessment data and assess students holistically through an asset-based and biliteracy trajectory lens</t>
  </si>
  <si>
    <t xml:space="preserve">
1.9.b Consistently monitor planning, instructional practices, and student data to ensure collaboration between DLI and the general education program</t>
  </si>
  <si>
    <t xml:space="preserve">
1.10.a Establish, support, and monitor assessment expectations in both program languages for each grade level</t>
  </si>
  <si>
    <t xml:space="preserve">
1.10.b Partner language assessments reflect the structure of that language and facilitate alternative assessment method</t>
  </si>
  <si>
    <t xml:space="preserve">
1.11.a Regularly convene Instructional Leadership Team (ILT) meetings focused on quality DLI implementation for emergent bilingual students </t>
  </si>
  <si>
    <t xml:space="preserve">
1.11.b Regularly provide progress reports &amp; updates on DLI program to board members and other district administrators</t>
  </si>
  <si>
    <t xml:space="preserve">
1.11.c DLI program evaluation is conducted and shared annually with the board of trustees and other district administrators</t>
  </si>
  <si>
    <t xml:space="preserve">
1.12.a Staff at all levels are involved in development and procurement of a biliterate curriculum and resources</t>
  </si>
  <si>
    <t xml:space="preserve">
1.12.b Biliterate curriculum and resources are clearly aligned to DLI best practices and asset-based critical lens aligned to the goal of DLI</t>
  </si>
  <si>
    <t xml:space="preserve">
1.12.c Established systems for collaboration between bilingual departments and general education to create aligned biliterate resources documents, such as Year-at-a-Glance, scope &amp; sequence, exemplar lessons, instructional resources, etc.</t>
  </si>
  <si>
    <t>1.13.a Prioritized procurement of supplemental resources in both languages aligned with campus and district improvement plans</t>
  </si>
  <si>
    <t>Lever #1: Leadership &amp; Family and Community Empowerment</t>
  </si>
  <si>
    <t>Essential Action</t>
  </si>
  <si>
    <t>Evidence</t>
  </si>
  <si>
    <t>Next Steps</t>
  </si>
  <si>
    <t>Vision &amp; Mission</t>
  </si>
  <si>
    <t>Staffing &amp; Professional Development</t>
  </si>
  <si>
    <t>Instructional Policy</t>
  </si>
  <si>
    <t>Funding</t>
  </si>
  <si>
    <t>Content Area Dept. Collaboration</t>
  </si>
  <si>
    <t>Assessments</t>
  </si>
  <si>
    <t>Family &amp; Community Empowerment</t>
  </si>
  <si>
    <t>Curriculum &amp; Resources</t>
  </si>
  <si>
    <r>
      <rPr>
        <b/>
        <sz val="12"/>
        <color rgb="FFFFFFFF"/>
        <rFont val="Poppins"/>
      </rPr>
      <t xml:space="preserve">Prioritized Lever #2: 
</t>
    </r>
    <r>
      <rPr>
        <sz val="12"/>
        <color rgb="FFFFFFFF"/>
        <rFont val="Poppins"/>
      </rPr>
      <t>Program Model and Design</t>
    </r>
  </si>
  <si>
    <r>
      <rPr>
        <b/>
        <sz val="12"/>
        <color rgb="FFFFFFFF"/>
        <rFont val="Poppins"/>
      </rPr>
      <t xml:space="preserve">Essential Action: </t>
    </r>
    <r>
      <rPr>
        <sz val="12"/>
        <color rgb="FFFFFFFF"/>
        <rFont val="Poppins"/>
      </rPr>
      <t>Prioritized emergent bilingual students, a clear language and content allocation plan, and ensures 50% of instruction in partner language.</t>
    </r>
  </si>
  <si>
    <t>2.1 DLI program clearly prioritizes serving emergent bilinguals</t>
  </si>
  <si>
    <t xml:space="preserve">
2.1.a Ensure all emergent bilinguals are served in the DLI program either through one-way or two-way DLI classrooms</t>
  </si>
  <si>
    <t xml:space="preserve">
2.1.b Ensure the allocation of space for late-coming emergent bilinguals</t>
  </si>
  <si>
    <t xml:space="preserve">
2.1.c Serve emergent bilinguals in their first language and English with no less than 50% in the partner language at all grade levels </t>
  </si>
  <si>
    <t xml:space="preserve">
2.1.d Encourage emergent bilingual students whose first language is not available in a DLI program to participate in the available DLI program</t>
  </si>
  <si>
    <t>2.2 A clear DLI model is communicated, implemented and evaluated</t>
  </si>
  <si>
    <t xml:space="preserve">
2.2.a Establish and communicate to all stakeholders a district-wide DLI model and goals for all participating schools</t>
  </si>
  <si>
    <t xml:space="preserve">
2.2.b The content and language allocation plan is implemented and monitored with fidelity</t>
  </si>
  <si>
    <t xml:space="preserve">
2.2.c Provide metalinguistic and metacognitive connections in both the partner language and English</t>
  </si>
  <si>
    <t xml:space="preserve">
2.2.d Evaluate DLI program based on qualitative and quantitative data in both program languages and biliteracy trajectory data</t>
  </si>
  <si>
    <t xml:space="preserve">2.3 Students with different levels of language proficiency have multiple entry points into the DLI program and are encouraged to continue </t>
  </si>
  <si>
    <t xml:space="preserve">
2.3.a Support campuses with DLI program roll-out to begin at PK, K or 1st and continue each year until fully implemented at 5th or 6th grade</t>
  </si>
  <si>
    <t xml:space="preserve">
2.3.b Ensure reclassified emergent bilinguals continue in DLI program until at least 5th or 6th grade</t>
  </si>
  <si>
    <t xml:space="preserve">
2.3.c Facilitate inclusion of emergent bilingual students (including newcomers) who speak the partner language, to participate in DLI program, if available, for all grades PK-12</t>
  </si>
  <si>
    <t xml:space="preserve">
2.3.d Show clear evidence ofcommunication and modeling of linguistic equity between the partner language and English, actively integrating families, school, and local communities in this effort</t>
  </si>
  <si>
    <t xml:space="preserve">
2.3.e Support reclassification of some emergent bilingual students but “no” exiting, as they must continue in the DLI program</t>
  </si>
  <si>
    <t xml:space="preserve">2.4 Program model ensures high academic achievement in both languages, bilingualism, biliteracy and sociocultural competence </t>
  </si>
  <si>
    <t xml:space="preserve">
2.4.a Plan for, deliver, and seek feedback on linguistically accommodated content instruction that is based on culturally and linguistically sustaining practices, ensures academic &amp; linguistic achievement in both program languages, and supports biliteracy and sociocultural competence</t>
  </si>
  <si>
    <t xml:space="preserve">
2.4.b Promote a district-wide plan for academic &amp; linguistic achievement in both program languages to support biliteracy and social cultural competence</t>
  </si>
  <si>
    <t xml:space="preserve">
2.4.c Ensure there are opportunities for all stakeholders to be involved and valued in the DLI Program</t>
  </si>
  <si>
    <t xml:space="preserve">
2.4.d Demonstrates alignment and implementation of linguistically appropriate and instructional materials based in culturally and linguistically sustaining practices</t>
  </si>
  <si>
    <t>2.5 Stakeholders are actively involved in creating a school that values the sociocultural competence of students</t>
  </si>
  <si>
    <t xml:space="preserve">
2.5.a Provide opportunities for all stakeholders to be involved and valued in the DLI program</t>
  </si>
  <si>
    <t xml:space="preserve">
2.5.b Staff at all levels are actively involved in the creation and implementation of a school-wide plan that addresses the development of sociocultural competency and elevates the understanding of biliteracy development among all stakeholders </t>
  </si>
  <si>
    <t>2.6 Program model builds on the assets of students’ languages and builds biliteracy development</t>
  </si>
  <si>
    <t xml:space="preserve">
2.6.a Schedule reflects oral and academic literacy and biliteracy development according to the respective model design</t>
  </si>
  <si>
    <t xml:space="preserve">
2.6.b Through an asset based lens, support students’ linguistic approaches such as translanguagingwhile maintaining a strict separation of instructional language</t>
  </si>
  <si>
    <t xml:space="preserve">
2.6.c Appropriate allotment of oral and academic language and literacy development time in both languages depending on program model and design</t>
  </si>
  <si>
    <t xml:space="preserve">
2.6.e Model adheres to consistent separation of instructional languages while supporting student’s translanguaging</t>
  </si>
  <si>
    <t>Lever #2: Program Model and Design</t>
  </si>
  <si>
    <t>Program Model &amp; Design Score:</t>
  </si>
  <si>
    <t>Teacher Certification</t>
  </si>
  <si>
    <t>Language Allocation Plan</t>
  </si>
  <si>
    <t>Program Duration</t>
  </si>
  <si>
    <t>Program Content Goals</t>
  </si>
  <si>
    <t>Program Culture
Goals</t>
  </si>
  <si>
    <t>Program Language &amp; Literacy Goals</t>
  </si>
  <si>
    <r>
      <rPr>
        <b/>
        <sz val="12"/>
        <color rgb="FFFFFFFF"/>
        <rFont val="Poppins"/>
      </rPr>
      <t xml:space="preserve">Prioritized Lever #3: </t>
    </r>
    <r>
      <rPr>
        <sz val="12"/>
        <color rgb="FFFFFFFF"/>
        <rFont val="Poppins"/>
      </rPr>
      <t xml:space="preserve">
Staffing and Professional Development</t>
    </r>
  </si>
  <si>
    <r>
      <rPr>
        <b/>
        <sz val="12"/>
        <color rgb="FFFFFFFF"/>
        <rFont val="Poppins"/>
      </rPr>
      <t xml:space="preserve">Essential Action: </t>
    </r>
    <r>
      <rPr>
        <sz val="12"/>
        <color rgb="FFFFFFFF"/>
        <rFont val="Poppins"/>
      </rPr>
      <t>Proactive staff recruitment, continuous professional development, and data-driven targeted PD plans based on DLI program goals.</t>
    </r>
  </si>
  <si>
    <t xml:space="preserve">
3.1 Ongoing and proactive recruitment strategies with clear selection and hiring processes that focus on hiring bilingual certified teachers with an asset-based mindset</t>
  </si>
  <si>
    <t xml:space="preserve">
3.1.a Recruitment process has a clear recruitment and hiring strategy that is focused on high quality candidates with asset-based values and a clear priority for bilingual certified personnel</t>
  </si>
  <si>
    <t xml:space="preserve">
3.1.b Collaborate to create a pathway for existing staff to develop DLI skills and work with institutions on high-quality preparation for future staffing</t>
  </si>
  <si>
    <t xml:space="preserve">
3.2 Certified bilingual teachers are in all content areas and grade levels</t>
  </si>
  <si>
    <t xml:space="preserve">
3.2.a Use and allocate bilingual funds to support staff seeking bilingual certification</t>
  </si>
  <si>
    <t xml:space="preserve">
3.2.b Reimburse costs of certification exam for DLI teachers completing bilingual certification</t>
  </si>
  <si>
    <t xml:space="preserve">
3.2.c Obtain or actively pursue bilingual certification in all content areas</t>
  </si>
  <si>
    <t xml:space="preserve">
3.3 Strategic staff placements based on student need, bilingual strengths, credentials and commitment to the program</t>
  </si>
  <si>
    <t xml:space="preserve">
3.3.a Strategic placement of highly qualified leaders, teachers, and support staff across grade levels to ensure strong program fidelity and student success</t>
  </si>
  <si>
    <t xml:space="preserve">
3.3.b Strategic placement based on student needs, bilingual strengths, credentialing, and other staff factors</t>
  </si>
  <si>
    <t xml:space="preserve">
3.4 Implement targeted and personalized strategies to support and retain staff to create a positive workplace climate</t>
  </si>
  <si>
    <t xml:space="preserve">
3.4.a Systemically create professional learning opportunities that align with DLI goals rooted in culturally and linguistically sustaining practices</t>
  </si>
  <si>
    <t xml:space="preserve">
3.4.b Collaborate and celebrate with a focus on the DLI program goals</t>
  </si>
  <si>
    <t xml:space="preserve">
3.5 Purposeful encouragement of students to access other special programs</t>
  </si>
  <si>
    <t xml:space="preserve">
3.5.a All DLI students have equitable access to special programs such gifted &amp; talented education, STEM, AP, special education, counseling</t>
  </si>
  <si>
    <t xml:space="preserve">
3.5.b Systematically monitor data of language development and content learning in both program languages to ensure there is not over representation or under-identification of students in any specialized program</t>
  </si>
  <si>
    <t xml:space="preserve">
3.6 Job-embedded professional development given regularly to all adults providing instruction</t>
  </si>
  <si>
    <t xml:space="preserve">
3.6.a Staff receive continuous, relevant professional development aligned to DLI program goals on key program components and best practices</t>
  </si>
  <si>
    <t xml:space="preserve">
3.6.b Annual DLI refresher course available</t>
  </si>
  <si>
    <t xml:space="preserve">
3.7 A view of all students’ needs including those in a dual language program when planning and offering professional development</t>
  </si>
  <si>
    <t xml:space="preserve">
3.7.a Professional development plans are based on data from all students</t>
  </si>
  <si>
    <t xml:space="preserve">
3.7.b Systems of cross-collaboration exist between general education and dual language teachers on professional development</t>
  </si>
  <si>
    <t>Lever 3: Staffing &amp; Professional Development</t>
  </si>
  <si>
    <t>Recruitment</t>
  </si>
  <si>
    <t>Assignment
(Placement)</t>
  </si>
  <si>
    <t>Retention Language</t>
  </si>
  <si>
    <t>Special Program
Coordination</t>
  </si>
  <si>
    <t>Professional
Development Plan</t>
  </si>
  <si>
    <t>General Education
Coordination</t>
  </si>
  <si>
    <r>
      <rPr>
        <b/>
        <sz val="12"/>
        <color rgb="FFFFFFFF"/>
        <rFont val="Poppins"/>
      </rPr>
      <t xml:space="preserve">Essential Action: </t>
    </r>
    <r>
      <rPr>
        <sz val="12"/>
        <color rgb="FFFFFFFF"/>
        <rFont val="Poppins"/>
      </rPr>
      <t xml:space="preserve">Objective-driven daily lesson plans with asset-based, culturally and linguistically sustaining practices, and data-driven, rigorous, hands-on scaffolded instruction. </t>
    </r>
  </si>
  <si>
    <t xml:space="preserve">
4.1.a Clearly defined language, content, and sociocultural objectives that students understand and reflect on at the end of the lesson and unit</t>
  </si>
  <si>
    <t xml:space="preserve">
4.1.b Effective instructional strategies that builds content understanding for rigorous learning and include oracy strategies that build content background knowledge, higher order questioning, hands-on activities, critical thinking, project-based learning &amp; scaffolding</t>
  </si>
  <si>
    <t xml:space="preserve">
4.1.c Grade level planning using formative biliterate assessments that evaluate the effectiveness of the lesson’s language objective across all four language domains and content understanding</t>
  </si>
  <si>
    <t xml:space="preserve">
4.1.d Formative assessment data is used to reflect, adjust, and differentiate instructional policy to accelerate student learning</t>
  </si>
  <si>
    <t xml:space="preserve">
4.1.e Cooperative learning based on cognitive and linguistic skills and differentiated strategies to maximize “on-grade level” learning, regardless of their level</t>
  </si>
  <si>
    <t xml:space="preserve">
4.2.a Culturally and linguistically sustaining practices and resources include funds of knowledge, high level expectations and goal setting that fosters critical consciousness addressing issues of social inequities</t>
  </si>
  <si>
    <t xml:space="preserve">
4.2.b Communicate expectations for and monitor implementation of culturally and linguistically sustaining practices</t>
  </si>
  <si>
    <t xml:space="preserve">
4.2.c Culturally and linguistically sustaining practices are included in daily lessons, across content areas and grade levels</t>
  </si>
  <si>
    <t xml:space="preserve">
4.3.a Explicit language strategies to support biliteracy development in listening, speaking, reading and writing and incorporated in all content areas to build concepts and content-based language</t>
  </si>
  <si>
    <t xml:space="preserve">
4.3.b Construct and monitor campus-wide initiatives that highlight the targeted and strategic development of academic language based on grade level TEKS in both languages</t>
  </si>
  <si>
    <t xml:space="preserve">
4.3.c Incorporate clear and consistent use of language and academic vocabulary and intentionally plan for contrastive analysis facilitating students to make cross and metalinguistic connections while remaining consistent in language of instruction</t>
  </si>
  <si>
    <t xml:space="preserve">
4.3.d Engage students in cross-language connections, such as identifying cognates and non-cognates, analyzing pragmatics, syntax, phonology and spelling of the two program languages.</t>
  </si>
  <si>
    <t xml:space="preserve">
4.3.e Incorporate authentic literacy practices in the partner language that respect the structure of the language and is evident in majority of classrooms</t>
  </si>
  <si>
    <t xml:space="preserve">
4.4.a Lessons that include listening, speaking, reading and writing across subject areas to support academic biliteracy development, conceptual understanding, and increased reading &amp; writing skills</t>
  </si>
  <si>
    <t xml:space="preserve">
4.4.b Integration of content, language (bilingualism) and literacy (biliteracy) TEKS in both program languages of instruction</t>
  </si>
  <si>
    <t xml:space="preserve">
4.4.c Authentic literacy practices that accurately reflect the structure of the partner language</t>
  </si>
  <si>
    <t xml:space="preserve">
4.5.a Use asset-based lessons that incorporate enrichment practices to provide accelerated growth in biliteracy development and not remedial practices such as pullout and RTI</t>
  </si>
  <si>
    <t xml:space="preserve">
4.5.b Heterogeneous groupings with high-quality classroom instruction including differentiated instruction and strategies that support cross-linguistic connections</t>
  </si>
  <si>
    <t xml:space="preserve">
4.5.c Consistently monitor and support implementation of DLI instruction by providing appropriate feedback &amp; coaching for DLI teachers</t>
  </si>
  <si>
    <t xml:space="preserve">
4.6.a Maintain appropriate separation of languages and respect for language variation</t>
  </si>
  <si>
    <t xml:space="preserve">
4.6.b Follow language of instruction while allowing students to draw from their linguistic repertoire to engage and process learning supporting academic, linguistic, and sociocultural goals</t>
  </si>
  <si>
    <t xml:space="preserve">
4.6.c Establish and communicate a campus-wide language development and assessment policy</t>
  </si>
  <si>
    <t xml:space="preserve">
4.6.d Critical analysis of the differential power and status of language varieties (e.g. indigenous, colloquial)</t>
  </si>
  <si>
    <t xml:space="preserve">
4.6.e Establish and communicated district-wide language development and assessment policy</t>
  </si>
  <si>
    <t xml:space="preserve">
4.7.a Differentiated grade level instruction for all students regardless of academic and linguistic level that aligns methods and techniques to support diverse student learning</t>
  </si>
  <si>
    <t xml:space="preserve">
4.7.b Heterogeneous groupings with high-quality classroom instruction including differentiated instruction and strategies that support cross-linguistic connections</t>
  </si>
  <si>
    <t>Lever #4: Lesson Planning and Methods</t>
  </si>
  <si>
    <t>Lesson Planning &amp; Methods Score:</t>
  </si>
  <si>
    <t>Lesson Plans</t>
  </si>
  <si>
    <t>Language Use</t>
  </si>
  <si>
    <t>Differentiated
Instruction</t>
  </si>
  <si>
    <r>
      <rPr>
        <b/>
        <sz val="12"/>
        <color rgb="FFFFFFFF"/>
        <rFont val="Poppins"/>
      </rPr>
      <t xml:space="preserve">Prioritized Lever #5: </t>
    </r>
    <r>
      <rPr>
        <sz val="12"/>
        <color rgb="FFFFFFFF"/>
        <rFont val="Poppins"/>
      </rPr>
      <t xml:space="preserve">
Curriculum and Resources</t>
    </r>
  </si>
  <si>
    <r>
      <rPr>
        <b/>
        <sz val="12"/>
        <color rgb="FFFFFFFF"/>
        <rFont val="Poppins"/>
      </rPr>
      <t xml:space="preserve">Essential Action: </t>
    </r>
    <r>
      <rPr>
        <sz val="12"/>
        <color rgb="FFFFFFFF"/>
        <rFont val="Poppins"/>
      </rPr>
      <t xml:space="preserve">Inclusive and collaborative development of a biliteracy curriculum, biliterate assessments, and biliterate resources aligned to DLI program goals. </t>
    </r>
  </si>
  <si>
    <t xml:space="preserve">
5.1.a Standards-based curriculum that supports biliteracy, diversity and sociocultural values across content areas in both languages</t>
  </si>
  <si>
    <t xml:space="preserve">
5.1.b Authentic biliterate curriculum that targets the unique language systems that support partner language and English literacy development</t>
  </si>
  <si>
    <t>5.2 DLI curriculum includes:
  - asset-based biliterate resources
  - culturally and linguistically sustaining practices
  - addressing students’ prior knowledge
  - a multilingual perspective 
  - hands-on and authentic activities
  - translanguaging development</t>
  </si>
  <si>
    <t xml:space="preserve">
5.2.a Assets-based resources that are authentic, include culturally and linguistically sustaining practices, address all learning modalities and available in both languages</t>
  </si>
  <si>
    <t xml:space="preserve">
5.2.b Quality primary  biliterate resources in language of instruction(s) and supplemental  biliterate resources</t>
  </si>
  <si>
    <t>5.3 DLI biliterate curriculum and resources ensure that campus and district level assessments:
  - include culturally and linguistically sustaining practices
  - are in both languages or specific to language of instruction
  - support student agency
  - include portfolios or other student work</t>
  </si>
  <si>
    <t xml:space="preserve">
5.3.a Observation tools to monitor student growth in language, literacy and content knowledge in both languages</t>
  </si>
  <si>
    <t xml:space="preserve">
5.3.b Language of assessment is in the first language (L1) for reading and writing campus and district assessments, if available</t>
  </si>
  <si>
    <t xml:space="preserve">
5.3.c DLI biliterate assessments include: 
- formative and summative authentic assessments in both languages
- teacher and student assessment tools to assess the development of both languages across subjects and grade levels
- culturally linguistically sustaining practices
- performance-based assessment tools</t>
  </si>
  <si>
    <t xml:space="preserve">
5.3.d Have systematized conversations with students to build awareness of their metacognitive and metalinguistic strengths and develop student agency in goal setting and monitoring growth in both languages</t>
  </si>
  <si>
    <t xml:space="preserve">
5.3.e Systems in place for data-driven assessments based on best practices for emergent bilinguals by item and student level in both languages</t>
  </si>
  <si>
    <t>5.4 DLI program has
continuous improvement
processes</t>
  </si>
  <si>
    <t xml:space="preserve">
5.4.a Inclusive decisions and planning for DLI student support and success</t>
  </si>
  <si>
    <t xml:space="preserve">
5.4.b Systematized conversations with students to develop goal setting, monitoring growth in both languages, and data-driven reflections to foster student ownership</t>
  </si>
  <si>
    <t xml:space="preserve">
5.4.c Campus and District Improvement Plans (CIP/DIP) include a continuous improvement process used with students aligned to TEKS in both languages at all grade levels</t>
  </si>
  <si>
    <t>Lever 5: Curriculum and Resources</t>
  </si>
  <si>
    <t>Curriculum &amp; Resources Score:</t>
  </si>
  <si>
    <t>Curriculum Standards</t>
  </si>
  <si>
    <t>Resources</t>
  </si>
  <si>
    <t>Classroom Assessments</t>
  </si>
  <si>
    <t>State Assessments Progress Monitoring &amp; Data Analysis</t>
  </si>
  <si>
    <t>In Progress</t>
  </si>
  <si>
    <t>Leadership &amp; Parent/Family Empowerment</t>
  </si>
  <si>
    <t>Program Model</t>
  </si>
  <si>
    <t>Staffing and Professional Development</t>
  </si>
  <si>
    <t>Lesson Planning &amp; Methods</t>
  </si>
  <si>
    <t>Curriculum and Resources</t>
  </si>
  <si>
    <t>Leadership</t>
  </si>
  <si>
    <t>Staffing</t>
  </si>
  <si>
    <t>Planning</t>
  </si>
  <si>
    <t>Curriculum</t>
  </si>
  <si>
    <t>Total Program</t>
  </si>
  <si>
    <t xml:space="preserve">
5.1 DLI curriculum is research and standardbased addressing the
goals of DLI</t>
  </si>
  <si>
    <r>
      <t xml:space="preserve">This level describes the DLI Program as implemented moderately well overall, but there are </t>
    </r>
    <r>
      <rPr>
        <u/>
        <sz val="11"/>
        <rFont val="Poppins"/>
      </rPr>
      <t>multiple</t>
    </r>
    <r>
      <rPr>
        <sz val="11"/>
        <rFont val="Poppins"/>
      </rPr>
      <t xml:space="preserve"> areas of improvement in order to achieve access to equitable instruction and long-term academic achievement for participating emergent bilingual students.</t>
    </r>
  </si>
  <si>
    <r>
      <t xml:space="preserve">This level describes the DLI Program as implemented remarkably well overall, but there are </t>
    </r>
    <r>
      <rPr>
        <u/>
        <sz val="11"/>
        <rFont val="Poppins"/>
      </rPr>
      <t>some</t>
    </r>
    <r>
      <rPr>
        <sz val="11"/>
        <rFont val="Poppins"/>
      </rPr>
      <t xml:space="preserve"> areas of improvement in order to achieve access to equitable instruction and long-term academic achievement for participating emergent bilingual students.</t>
    </r>
  </si>
  <si>
    <r>
      <t xml:space="preserve">This level describes the DLI Program as implemented exceptionally well overall, and there are </t>
    </r>
    <r>
      <rPr>
        <u/>
        <sz val="11"/>
        <rFont val="Poppins"/>
      </rPr>
      <t>few</t>
    </r>
    <r>
      <rPr>
        <sz val="11"/>
        <rFont val="Poppins"/>
      </rPr>
      <t xml:space="preserve">, if any, areas of improvement in order to achieve access to equitable instruction and long-term academic achievement for participating emergent bilingual students. </t>
    </r>
  </si>
  <si>
    <r>
      <rPr>
        <sz val="8"/>
        <rFont val="Poppins"/>
      </rPr>
      <t xml:space="preserve">* </t>
    </r>
    <r>
      <rPr>
        <b/>
        <sz val="8"/>
        <rFont val="Poppins"/>
      </rPr>
      <t>In Progress</t>
    </r>
    <r>
      <rPr>
        <sz val="8"/>
        <rFont val="Poppins"/>
      </rPr>
      <t>: This level describes the DLI Program as implemented as not yet reaching the established minimum standards with multiple areas of improvement in order to achieve access to equitable instruction and long-term academic achievement for participating emergent bilingual students.</t>
    </r>
  </si>
  <si>
    <t>1.3 A safe school culture that elevates all students’ experiences and fosters a sense of belonging</t>
  </si>
  <si>
    <t>1.2 A strategic recruitment plan to hire and retain highly effective leaders</t>
  </si>
  <si>
    <t>1.8 Established and ongoing protocols to foster vertical and horizontal planning within and across content at all levels</t>
  </si>
  <si>
    <t>1.12 Provide a high-quality standard based TEKS curriculum and the DLI rubric and biliterate
resources as indicated in DIP and CIP</t>
  </si>
  <si>
    <t xml:space="preserve">
1.13 Use student data from both languages to differentiate supplemental biliterate resources as needed for DLI campuses/classrooms</t>
  </si>
  <si>
    <t>1.7 Sufficient funding from a bilingual allotment, centralized (district controlled) &amp; decentralized (campus controlled) funds for a high-quality DLI program aligned to DIP and CIP</t>
  </si>
  <si>
    <t>1.6 A clear district DLI language assessment policy mostly aligned to the DLI rubric to review student data that includes both languages to refine instruction and enrichment practices</t>
  </si>
  <si>
    <t>1.5 Clear role descriptions/expectations and shared responsibilities to support DLI program responsibilities</t>
  </si>
  <si>
    <t>1.4 Individual professional development plans with measurable goals that improve linguistic, cultural and academic outcomes for emergent bilingual students</t>
  </si>
  <si>
    <t xml:space="preserve">
1.10 An allocation of equitable biliterate resources for classroom use in the two program languages that facilitate alternative assessment methods, provide linguistic accommodations, and facilitate instructional support.</t>
  </si>
  <si>
    <t xml:space="preserve">
4.3 Biliteracy instruction included in all areas of instruction: content, literacy, sociocultural and language by building on authentic connections and metalinguistic analysis</t>
  </si>
  <si>
    <t xml:space="preserve">
4.1 Lesson plans include clear objectives, a variety of formative assessments, and rigorous instructional strategies.</t>
  </si>
  <si>
    <t xml:space="preserve">
4.2 DLI program includes culturally and linguistically sustaining practices</t>
  </si>
  <si>
    <t xml:space="preserve">
4.4 DLI instruction is aligned to content, language and literacy TEKS and ELPS in both languages.</t>
  </si>
  <si>
    <t>4.5 DLI program promotes an asset-based philosophy in planning and instructional practices</t>
  </si>
  <si>
    <t>4.6 DLI teachers engage students in instruction that incorporates appropriate separation of languages to promote high levels of language acquisition</t>
  </si>
  <si>
    <t>4.7 DLI teachers implement differentiated instruction appropriately</t>
  </si>
  <si>
    <r>
      <rPr>
        <b/>
        <sz val="12"/>
        <color rgb="FFFFFFFF"/>
        <rFont val="Poppins"/>
      </rPr>
      <t xml:space="preserve">Prioritized Lever #4: </t>
    </r>
    <r>
      <rPr>
        <sz val="12"/>
        <color rgb="FFFFFFFF"/>
        <rFont val="Poppins"/>
      </rPr>
      <t xml:space="preserve">
Lesson Planning and Methods</t>
    </r>
  </si>
  <si>
    <t>Leadership &amp; Community Score:</t>
  </si>
  <si>
    <r>
      <rPr>
        <b/>
        <sz val="11"/>
        <color rgb="FFFFFFFF"/>
        <rFont val="Poppins"/>
      </rPr>
      <t>Staffing &amp; Professional</t>
    </r>
    <r>
      <rPr>
        <b/>
        <sz val="12"/>
        <color rgb="FFFFFFFF"/>
        <rFont val="Poppins"/>
      </rPr>
      <t xml:space="preserve"> Development Score:</t>
    </r>
  </si>
  <si>
    <t xml:space="preserve">
3.2.d Strategically place certified bilingual teachers in grade level or content assignments, considering not only certification and partnerships, but relationship to the grade level as a whole</t>
  </si>
  <si>
    <t>Culturally and Linguistically
Sustaining Practices</t>
  </si>
  <si>
    <t>Content Based Language Instruction</t>
  </si>
  <si>
    <t>Authentic Biliteracy Development Across Content Areas</t>
  </si>
  <si>
    <t>Dual Language Immersion Pedagogy</t>
  </si>
  <si>
    <t xml:space="preserve">
1.9 Consistently monitor planning, instructional practices, and student data to ensure collaboration between DLI and the general education program</t>
  </si>
  <si>
    <t>1.11 Systems fostered to involve stakeholders through highly effective communication and decision-making practices, including targeted professional development for DLI administrators and content specialists in effective methods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</si>
</sst>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font>
      <sz val="11"/>
      <color rgb="FF000000"/>
      <name val="Poppins"/>
    </font>
    <font>
      <b/>
      <sz val="36"/>
      <color rgb="FFFFFFFF"/>
      <name val="Arial"/>
      <scheme val="minor"/>
    </font>
    <font>
      <b/>
      <sz val="24"/>
      <color rgb="FFFFFFFF"/>
      <name val="Arial"/>
      <scheme val="minor"/>
    </font>
    <font>
      <sz val="24"/>
      <color theme="1"/>
      <name val="Arial"/>
      <scheme val="minor"/>
    </font>
    <font>
      <b/>
      <sz val="14"/>
      <color theme="1"/>
      <name val="Poppins"/>
    </font>
    <font>
      <sz val="11"/>
      <color rgb="FF000000"/>
      <name val="Poppins"/>
    </font>
    <font>
      <sz val="12"/>
      <color rgb="FFFFFFFF"/>
      <name val="Poppins"/>
    </font>
    <font>
      <b/>
      <sz val="12"/>
      <color rgb="FFFFFFFF"/>
      <name val="Poppins"/>
    </font>
    <font>
      <sz val="10"/>
      <name val="Arial"/>
    </font>
    <font>
      <b/>
      <sz val="12"/>
      <color rgb="FF0D6CB9"/>
      <name val="Poppins"/>
    </font>
    <font>
      <sz val="18"/>
      <color theme="1"/>
      <name val="Arial"/>
      <scheme val="minor"/>
    </font>
    <font>
      <sz val="18"/>
      <color rgb="FF000000"/>
      <name val="Poppins"/>
    </font>
    <font>
      <sz val="12"/>
      <color rgb="FF000000"/>
      <name val="Poppins"/>
    </font>
    <font>
      <b/>
      <sz val="12"/>
      <color rgb="FF008482"/>
      <name val="Poppins"/>
    </font>
    <font>
      <b/>
      <sz val="12"/>
      <color rgb="FF704280"/>
      <name val="Poppins"/>
    </font>
    <font>
      <b/>
      <sz val="12"/>
      <color rgb="FF52335D"/>
      <name val="Poppins"/>
    </font>
    <font>
      <b/>
      <sz val="12"/>
      <color rgb="FF012169"/>
      <name val="Poppins"/>
    </font>
    <font>
      <b/>
      <sz val="10"/>
      <color theme="1"/>
      <name val="Arial"/>
    </font>
    <font>
      <sz val="10"/>
      <color theme="1"/>
      <name val="Arial"/>
    </font>
    <font>
      <b/>
      <sz val="11"/>
      <color rgb="FFFFFFFF"/>
      <name val="Calibri"/>
    </font>
    <font>
      <sz val="10"/>
      <color theme="1"/>
      <name val="Arial"/>
      <scheme val="minor"/>
    </font>
    <font>
      <sz val="10"/>
      <color rgb="FFFFFFFF"/>
      <name val="Arial"/>
    </font>
    <font>
      <b/>
      <sz val="10"/>
      <color rgb="FFFFFFFF"/>
      <name val="Arial"/>
    </font>
    <font>
      <b/>
      <sz val="11"/>
      <color rgb="FF000000"/>
      <name val="Poppins"/>
    </font>
    <font>
      <sz val="11"/>
      <name val="Poppins"/>
    </font>
    <font>
      <u/>
      <sz val="11"/>
      <name val="Poppins"/>
    </font>
    <font>
      <sz val="8"/>
      <name val="Docs-Poppins"/>
    </font>
    <font>
      <sz val="8"/>
      <name val="Poppins"/>
    </font>
    <font>
      <b/>
      <sz val="8"/>
      <name val="Poppins"/>
    </font>
    <font>
      <b/>
      <sz val="11"/>
      <color rgb="FFFFFFFF"/>
      <name val="Poppins"/>
    </font>
    <font>
      <b/>
      <sz val="14"/>
      <color rgb="FFFFFFFF"/>
      <name val="Poppins"/>
    </font>
    <font>
      <b/>
      <sz val="10"/>
      <name val="Arial"/>
      <family val="2"/>
    </font>
    <font>
      <b/>
      <sz val="12"/>
      <color theme="4"/>
      <name val="Poppins"/>
    </font>
    <font>
      <sz val="11.5"/>
      <color rgb="FF000000"/>
      <name val="Poppins"/>
    </font>
    <font>
      <b/>
      <sz val="11.5"/>
      <color rgb="FF52335D"/>
      <name val="Poppins"/>
    </font>
    <font>
      <sz val="12"/>
      <name val="Poppins"/>
    </font>
  </fonts>
  <fills count="16">
    <fill>
      <patternFill patternType="none"/>
    </fill>
    <fill>
      <patternFill patternType="gray125"/>
    </fill>
    <fill>
      <patternFill patternType="solid">
        <fgColor rgb="FF012169"/>
        <bgColor rgb="FF012169"/>
      </patternFill>
    </fill>
    <fill>
      <patternFill patternType="solid">
        <fgColor rgb="FF42873F"/>
        <bgColor rgb="FF42873F"/>
      </patternFill>
    </fill>
    <fill>
      <patternFill patternType="solid">
        <fgColor rgb="FF00ABBA"/>
        <bgColor rgb="FF00ABBA"/>
      </patternFill>
    </fill>
    <fill>
      <patternFill patternType="solid">
        <fgColor rgb="FF56B7E6"/>
        <bgColor rgb="FF56B7E6"/>
      </patternFill>
    </fill>
    <fill>
      <patternFill patternType="solid">
        <fgColor rgb="FF92C740"/>
        <bgColor rgb="FF92C740"/>
      </patternFill>
    </fill>
    <fill>
      <patternFill patternType="solid">
        <fgColor rgb="FFFFFFFF"/>
        <bgColor rgb="FFFFFFFF"/>
      </patternFill>
    </fill>
    <fill>
      <patternFill patternType="solid">
        <fgColor rgb="FF0D6CB9"/>
        <bgColor rgb="FF0D6CB9"/>
      </patternFill>
    </fill>
    <fill>
      <patternFill patternType="solid">
        <fgColor rgb="FFE7E3DB"/>
        <bgColor rgb="FFE7E3DB"/>
      </patternFill>
    </fill>
    <fill>
      <patternFill patternType="solid">
        <fgColor rgb="FF008482"/>
        <bgColor rgb="FF008482"/>
      </patternFill>
    </fill>
    <fill>
      <patternFill patternType="solid">
        <fgColor rgb="FF704280"/>
        <bgColor rgb="FF704280"/>
      </patternFill>
    </fill>
    <fill>
      <patternFill patternType="solid">
        <fgColor rgb="FF52335D"/>
        <bgColor rgb="FF52335D"/>
      </patternFill>
    </fill>
    <fill>
      <patternFill patternType="solid">
        <fgColor rgb="FFECAF33"/>
        <bgColor rgb="FFECAF33"/>
      </patternFill>
    </fill>
    <fill>
      <patternFill patternType="solid">
        <fgColor rgb="FF000000"/>
        <bgColor rgb="FF000000"/>
      </patternFill>
    </fill>
    <fill>
      <patternFill patternType="solid">
        <fgColor rgb="FF002060"/>
        <bgColor indexed="64"/>
      </patternFill>
    </fill>
  </fills>
  <borders count="103">
    <border>
      <left/>
      <right/>
      <top/>
      <bottom/>
      <diagonal/>
    </border>
    <border>
      <left style="thick">
        <color rgb="FF00ABBA"/>
      </left>
      <right/>
      <top style="thick">
        <color rgb="FF00ABBA"/>
      </top>
      <bottom style="thick">
        <color rgb="FF00ABBA"/>
      </bottom>
      <diagonal/>
    </border>
    <border>
      <left style="thick">
        <color rgb="FF56B7E6"/>
      </left>
      <right/>
      <top style="thick">
        <color rgb="FF56B7E6"/>
      </top>
      <bottom style="thick">
        <color rgb="FF56B7E6"/>
      </bottom>
      <diagonal/>
    </border>
    <border>
      <left style="thick">
        <color rgb="FF92C740"/>
      </left>
      <right style="thick">
        <color rgb="FF92C740"/>
      </right>
      <top style="thick">
        <color rgb="FF92C740"/>
      </top>
      <bottom style="thick">
        <color rgb="FF92C740"/>
      </bottom>
      <diagonal/>
    </border>
    <border>
      <left style="thick">
        <color rgb="FFFFFFFF"/>
      </left>
      <right/>
      <top style="thick">
        <color rgb="FFFFFFFF"/>
      </top>
      <bottom/>
      <diagonal/>
    </border>
    <border>
      <left/>
      <right style="thick">
        <color rgb="FFFFFFFF"/>
      </right>
      <top style="thick">
        <color rgb="FFFFFFFF"/>
      </top>
      <bottom/>
      <diagonal/>
    </border>
    <border>
      <left style="medium">
        <color rgb="FF0D6CB9"/>
      </left>
      <right style="medium">
        <color rgb="FF0D6CB9"/>
      </right>
      <top style="medium">
        <color rgb="FF0D6CB9"/>
      </top>
      <bottom style="medium">
        <color rgb="FF0D6CB9"/>
      </bottom>
      <diagonal/>
    </border>
    <border>
      <left style="medium">
        <color rgb="FF0D6CB9"/>
      </left>
      <right style="medium">
        <color rgb="FF0D6CB9"/>
      </right>
      <top style="medium">
        <color rgb="FF0D6CB9"/>
      </top>
      <bottom/>
      <diagonal/>
    </border>
    <border>
      <left style="medium">
        <color rgb="FF0D6CB9"/>
      </left>
      <right style="medium">
        <color rgb="FF0D6CB9"/>
      </right>
      <top style="medium">
        <color rgb="FF0D6CB9"/>
      </top>
      <bottom style="thin">
        <color rgb="FF0D6CB9"/>
      </bottom>
      <diagonal/>
    </border>
    <border>
      <left style="medium">
        <color rgb="FF0D6CB9"/>
      </left>
      <right style="medium">
        <color rgb="FF0D6CB9"/>
      </right>
      <top/>
      <bottom/>
      <diagonal/>
    </border>
    <border>
      <left style="medium">
        <color rgb="FF0D6CB9"/>
      </left>
      <right style="medium">
        <color rgb="FF0D6CB9"/>
      </right>
      <top style="thin">
        <color rgb="FF0D6CB9"/>
      </top>
      <bottom style="thin">
        <color rgb="FF0D6CB9"/>
      </bottom>
      <diagonal/>
    </border>
    <border>
      <left style="medium">
        <color rgb="FF0D6CB9"/>
      </left>
      <right style="medium">
        <color rgb="FF0D6CB9"/>
      </right>
      <top/>
      <bottom style="medium">
        <color rgb="FF0D6CB9"/>
      </bottom>
      <diagonal/>
    </border>
    <border>
      <left style="medium">
        <color rgb="FF0D6CB9"/>
      </left>
      <right style="medium">
        <color rgb="FF0D6CB9"/>
      </right>
      <top style="thin">
        <color rgb="FF0D6CB9"/>
      </top>
      <bottom style="medium">
        <color rgb="FF0D6CB9"/>
      </bottom>
      <diagonal/>
    </border>
    <border>
      <left style="medium">
        <color rgb="FF0D6CB9"/>
      </left>
      <right style="medium">
        <color rgb="FF0D6CB9"/>
      </right>
      <top/>
      <bottom style="thin">
        <color rgb="FF0D6CB9"/>
      </bottom>
      <diagonal/>
    </border>
    <border>
      <left style="medium">
        <color rgb="FF0D6CB9"/>
      </left>
      <right style="medium">
        <color rgb="FF0D6CB9"/>
      </right>
      <top/>
      <bottom style="medium">
        <color rgb="FF012169"/>
      </bottom>
      <diagonal/>
    </border>
    <border>
      <left style="medium">
        <color rgb="FF0D6CB9"/>
      </left>
      <right style="medium">
        <color rgb="FF0D6CB9"/>
      </right>
      <top style="thin">
        <color rgb="FF0D6CB9"/>
      </top>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0D6CB9"/>
      </left>
      <right style="thick">
        <color rgb="FF0D6CB9"/>
      </right>
      <top style="thick">
        <color rgb="FF0D6CB9"/>
      </top>
      <bottom style="thick">
        <color rgb="FF0D6CB9"/>
      </bottom>
      <diagonal/>
    </border>
    <border>
      <left style="thick">
        <color rgb="FF0D6CB9"/>
      </left>
      <right/>
      <top style="thick">
        <color rgb="FF0D6CB9"/>
      </top>
      <bottom style="thick">
        <color rgb="FF0D6CB9"/>
      </bottom>
      <diagonal/>
    </border>
    <border>
      <left/>
      <right style="thick">
        <color rgb="FF0D6CB9"/>
      </right>
      <top style="thick">
        <color rgb="FF0D6CB9"/>
      </top>
      <bottom style="thick">
        <color rgb="FF0D6CB9"/>
      </bottom>
      <diagonal/>
    </border>
    <border>
      <left style="medium">
        <color rgb="FF0D6CB9"/>
      </left>
      <right/>
      <top/>
      <bottom style="medium">
        <color rgb="FF0D6CB9"/>
      </bottom>
      <diagonal/>
    </border>
    <border>
      <left/>
      <right style="medium">
        <color rgb="FF0D6CB9"/>
      </right>
      <top/>
      <bottom style="medium">
        <color rgb="FF0D6CB9"/>
      </bottom>
      <diagonal/>
    </border>
    <border>
      <left style="medium">
        <color rgb="FF0D6CB9"/>
      </left>
      <right/>
      <top style="medium">
        <color rgb="FF0D6CB9"/>
      </top>
      <bottom style="medium">
        <color rgb="FF0D6CB9"/>
      </bottom>
      <diagonal/>
    </border>
    <border>
      <left/>
      <right style="medium">
        <color rgb="FF0D6CB9"/>
      </right>
      <top style="medium">
        <color rgb="FF0D6CB9"/>
      </top>
      <bottom style="medium">
        <color rgb="FF0D6CB9"/>
      </bottom>
      <diagonal/>
    </border>
    <border>
      <left style="medium">
        <color rgb="FF008482"/>
      </left>
      <right style="medium">
        <color rgb="FF008482"/>
      </right>
      <top style="medium">
        <color rgb="FF008482"/>
      </top>
      <bottom style="medium">
        <color rgb="FF008482"/>
      </bottom>
      <diagonal/>
    </border>
    <border>
      <left style="medium">
        <color rgb="FF008482"/>
      </left>
      <right style="medium">
        <color rgb="FF008482"/>
      </right>
      <top style="medium">
        <color rgb="FF008482"/>
      </top>
      <bottom/>
      <diagonal/>
    </border>
    <border>
      <left/>
      <right/>
      <top/>
      <bottom style="thin">
        <color rgb="FF008482"/>
      </bottom>
      <diagonal/>
    </border>
    <border>
      <left style="medium">
        <color rgb="FF008482"/>
      </left>
      <right style="medium">
        <color rgb="FF008482"/>
      </right>
      <top style="medium">
        <color rgb="FF008482"/>
      </top>
      <bottom style="thin">
        <color rgb="FF008482"/>
      </bottom>
      <diagonal/>
    </border>
    <border>
      <left style="medium">
        <color rgb="FF008482"/>
      </left>
      <right style="medium">
        <color rgb="FF008482"/>
      </right>
      <top/>
      <bottom/>
      <diagonal/>
    </border>
    <border>
      <left/>
      <right/>
      <top style="thin">
        <color rgb="FF008482"/>
      </top>
      <bottom style="thin">
        <color rgb="FF008482"/>
      </bottom>
      <diagonal/>
    </border>
    <border>
      <left style="medium">
        <color rgb="FF008482"/>
      </left>
      <right style="medium">
        <color rgb="FF008482"/>
      </right>
      <top style="thin">
        <color rgb="FF008482"/>
      </top>
      <bottom style="thin">
        <color rgb="FF008482"/>
      </bottom>
      <diagonal/>
    </border>
    <border>
      <left style="medium">
        <color rgb="FF008482"/>
      </left>
      <right style="medium">
        <color rgb="FF008482"/>
      </right>
      <top/>
      <bottom style="medium">
        <color rgb="FF008482"/>
      </bottom>
      <diagonal/>
    </border>
    <border>
      <left/>
      <right/>
      <top style="thin">
        <color rgb="FF008482"/>
      </top>
      <bottom/>
      <diagonal/>
    </border>
    <border>
      <left style="medium">
        <color rgb="FF008482"/>
      </left>
      <right style="medium">
        <color rgb="FF008482"/>
      </right>
      <top style="thin">
        <color rgb="FF008482"/>
      </top>
      <bottom style="medium">
        <color rgb="FF008482"/>
      </bottom>
      <diagonal/>
    </border>
    <border>
      <left style="medium">
        <color rgb="FF008482"/>
      </left>
      <right/>
      <top style="medium">
        <color rgb="FF008482"/>
      </top>
      <bottom style="thin">
        <color rgb="FF008482"/>
      </bottom>
      <diagonal/>
    </border>
    <border>
      <left style="medium">
        <color rgb="FF008482"/>
      </left>
      <right/>
      <top style="thin">
        <color rgb="FF008482"/>
      </top>
      <bottom style="thin">
        <color rgb="FF008482"/>
      </bottom>
      <diagonal/>
    </border>
    <border>
      <left style="medium">
        <color rgb="FF008482"/>
      </left>
      <right/>
      <top style="thin">
        <color rgb="FF008482"/>
      </top>
      <bottom style="medium">
        <color rgb="FF008482"/>
      </bottom>
      <diagonal/>
    </border>
    <border>
      <left style="thick">
        <color rgb="FF008482"/>
      </left>
      <right style="thick">
        <color rgb="FF008482"/>
      </right>
      <top style="thick">
        <color rgb="FF008482"/>
      </top>
      <bottom style="thick">
        <color rgb="FF008482"/>
      </bottom>
      <diagonal/>
    </border>
    <border>
      <left style="thick">
        <color rgb="FF008482"/>
      </left>
      <right/>
      <top style="thick">
        <color rgb="FF008482"/>
      </top>
      <bottom style="thick">
        <color rgb="FF008482"/>
      </bottom>
      <diagonal/>
    </border>
    <border>
      <left/>
      <right style="thick">
        <color rgb="FF008482"/>
      </right>
      <top style="thick">
        <color rgb="FF008482"/>
      </top>
      <bottom style="thick">
        <color rgb="FF008482"/>
      </bottom>
      <diagonal/>
    </border>
    <border>
      <left style="thick">
        <color rgb="FF008482"/>
      </left>
      <right style="thick">
        <color rgb="FF008482"/>
      </right>
      <top/>
      <bottom style="medium">
        <color rgb="FF008482"/>
      </bottom>
      <diagonal/>
    </border>
    <border>
      <left style="thick">
        <color rgb="FF008482"/>
      </left>
      <right/>
      <top/>
      <bottom style="medium">
        <color rgb="FF008482"/>
      </bottom>
      <diagonal/>
    </border>
    <border>
      <left/>
      <right style="thick">
        <color rgb="FF008482"/>
      </right>
      <top/>
      <bottom style="medium">
        <color rgb="FF008482"/>
      </bottom>
      <diagonal/>
    </border>
    <border>
      <left style="thick">
        <color rgb="FF008482"/>
      </left>
      <right style="thick">
        <color rgb="FF008482"/>
      </right>
      <top style="medium">
        <color rgb="FF008482"/>
      </top>
      <bottom style="medium">
        <color rgb="FF008482"/>
      </bottom>
      <diagonal/>
    </border>
    <border>
      <left style="thick">
        <color rgb="FF008482"/>
      </left>
      <right style="thick">
        <color rgb="FF008482"/>
      </right>
      <top style="medium">
        <color rgb="FF008482"/>
      </top>
      <bottom style="thick">
        <color rgb="FF008482"/>
      </bottom>
      <diagonal/>
    </border>
    <border>
      <left style="medium">
        <color rgb="FF704280"/>
      </left>
      <right style="medium">
        <color rgb="FF704280"/>
      </right>
      <top style="medium">
        <color rgb="FF704280"/>
      </top>
      <bottom/>
      <diagonal/>
    </border>
    <border>
      <left style="medium">
        <color rgb="FF704280"/>
      </left>
      <right style="medium">
        <color rgb="FF704280"/>
      </right>
      <top style="medium">
        <color rgb="FF704280"/>
      </top>
      <bottom style="thin">
        <color rgb="FF704280"/>
      </bottom>
      <diagonal/>
    </border>
    <border>
      <left/>
      <right style="medium">
        <color rgb="FF704280"/>
      </right>
      <top style="medium">
        <color rgb="FF704280"/>
      </top>
      <bottom style="thin">
        <color rgb="FF704280"/>
      </bottom>
      <diagonal/>
    </border>
    <border>
      <left style="medium">
        <color rgb="FF704280"/>
      </left>
      <right style="medium">
        <color rgb="FF704280"/>
      </right>
      <top/>
      <bottom style="medium">
        <color rgb="FF704280"/>
      </bottom>
      <diagonal/>
    </border>
    <border>
      <left style="medium">
        <color rgb="FF704280"/>
      </left>
      <right style="medium">
        <color rgb="FF704280"/>
      </right>
      <top style="thin">
        <color rgb="FF704280"/>
      </top>
      <bottom style="medium">
        <color rgb="FF704280"/>
      </bottom>
      <diagonal/>
    </border>
    <border>
      <left/>
      <right style="medium">
        <color rgb="FF704280"/>
      </right>
      <top style="thin">
        <color rgb="FF704280"/>
      </top>
      <bottom style="medium">
        <color rgb="FF704280"/>
      </bottom>
      <diagonal/>
    </border>
    <border>
      <left style="medium">
        <color rgb="FF704280"/>
      </left>
      <right style="medium">
        <color rgb="FF704280"/>
      </right>
      <top/>
      <bottom/>
      <diagonal/>
    </border>
    <border>
      <left style="medium">
        <color rgb="FF704280"/>
      </left>
      <right style="medium">
        <color rgb="FF704280"/>
      </right>
      <top style="thin">
        <color rgb="FF704280"/>
      </top>
      <bottom style="thin">
        <color rgb="FF704280"/>
      </bottom>
      <diagonal/>
    </border>
    <border>
      <left/>
      <right style="medium">
        <color rgb="FF704280"/>
      </right>
      <top style="thin">
        <color rgb="FF704280"/>
      </top>
      <bottom style="thin">
        <color rgb="FF704280"/>
      </bottom>
      <diagonal/>
    </border>
    <border>
      <left style="thick">
        <color rgb="FF704280"/>
      </left>
      <right style="thick">
        <color rgb="FF704280"/>
      </right>
      <top style="thick">
        <color rgb="FF704280"/>
      </top>
      <bottom style="thick">
        <color rgb="FF704280"/>
      </bottom>
      <diagonal/>
    </border>
    <border>
      <left style="thick">
        <color rgb="FF704280"/>
      </left>
      <right/>
      <top style="thick">
        <color rgb="FF704280"/>
      </top>
      <bottom style="thick">
        <color rgb="FF704280"/>
      </bottom>
      <diagonal/>
    </border>
    <border>
      <left/>
      <right style="thick">
        <color rgb="FF704280"/>
      </right>
      <top style="thick">
        <color rgb="FF704280"/>
      </top>
      <bottom style="thick">
        <color rgb="FF704280"/>
      </bottom>
      <diagonal/>
    </border>
    <border>
      <left style="medium">
        <color rgb="FF704280"/>
      </left>
      <right/>
      <top/>
      <bottom style="medium">
        <color rgb="FF704280"/>
      </bottom>
      <diagonal/>
    </border>
    <border>
      <left/>
      <right style="medium">
        <color rgb="FF704280"/>
      </right>
      <top/>
      <bottom style="medium">
        <color rgb="FF704280"/>
      </bottom>
      <diagonal/>
    </border>
    <border>
      <left style="medium">
        <color rgb="FF704280"/>
      </left>
      <right style="medium">
        <color rgb="FF704280"/>
      </right>
      <top style="medium">
        <color rgb="FF704280"/>
      </top>
      <bottom style="medium">
        <color rgb="FF704280"/>
      </bottom>
      <diagonal/>
    </border>
    <border>
      <left style="medium">
        <color rgb="FF704280"/>
      </left>
      <right/>
      <top style="medium">
        <color rgb="FF704280"/>
      </top>
      <bottom style="medium">
        <color rgb="FF704280"/>
      </bottom>
      <diagonal/>
    </border>
    <border>
      <left/>
      <right style="medium">
        <color rgb="FF704280"/>
      </right>
      <top style="medium">
        <color rgb="FF704280"/>
      </top>
      <bottom style="medium">
        <color rgb="FF704280"/>
      </bottom>
      <diagonal/>
    </border>
    <border>
      <left style="medium">
        <color rgb="FF52335D"/>
      </left>
      <right style="medium">
        <color rgb="FF52335D"/>
      </right>
      <top style="medium">
        <color rgb="FF52335D"/>
      </top>
      <bottom/>
      <diagonal/>
    </border>
    <border>
      <left style="medium">
        <color rgb="FF52335D"/>
      </left>
      <right style="medium">
        <color rgb="FF52335D"/>
      </right>
      <top style="medium">
        <color rgb="FF52335D"/>
      </top>
      <bottom style="thin">
        <color rgb="FF52335D"/>
      </bottom>
      <diagonal/>
    </border>
    <border>
      <left style="medium">
        <color rgb="FF52335D"/>
      </left>
      <right style="medium">
        <color rgb="FF52335D"/>
      </right>
      <top/>
      <bottom/>
      <diagonal/>
    </border>
    <border>
      <left style="medium">
        <color rgb="FF52335D"/>
      </left>
      <right style="medium">
        <color rgb="FF52335D"/>
      </right>
      <top style="thin">
        <color rgb="FF52335D"/>
      </top>
      <bottom style="thin">
        <color rgb="FF52335D"/>
      </bottom>
      <diagonal/>
    </border>
    <border>
      <left style="medium">
        <color rgb="FF52335D"/>
      </left>
      <right style="medium">
        <color rgb="FF52335D"/>
      </right>
      <top/>
      <bottom style="medium">
        <color rgb="FF52335D"/>
      </bottom>
      <diagonal/>
    </border>
    <border>
      <left style="medium">
        <color rgb="FF52335D"/>
      </left>
      <right style="medium">
        <color rgb="FF52335D"/>
      </right>
      <top style="thin">
        <color rgb="FF52335D"/>
      </top>
      <bottom style="medium">
        <color rgb="FF52335D"/>
      </bottom>
      <diagonal/>
    </border>
    <border>
      <left/>
      <right/>
      <top style="thick">
        <color rgb="FFFFFFFF"/>
      </top>
      <bottom/>
      <diagonal/>
    </border>
    <border>
      <left style="thick">
        <color rgb="FF52335D"/>
      </left>
      <right style="thick">
        <color rgb="FF52335D"/>
      </right>
      <top style="thick">
        <color rgb="FF52335D"/>
      </top>
      <bottom style="thick">
        <color rgb="FF52335D"/>
      </bottom>
      <diagonal/>
    </border>
    <border>
      <left style="thick">
        <color rgb="FF52335D"/>
      </left>
      <right/>
      <top style="thick">
        <color rgb="FF52335D"/>
      </top>
      <bottom style="thick">
        <color rgb="FF52335D"/>
      </bottom>
      <diagonal/>
    </border>
    <border>
      <left/>
      <right style="thick">
        <color rgb="FF52335D"/>
      </right>
      <top style="thick">
        <color rgb="FF52335D"/>
      </top>
      <bottom style="thick">
        <color rgb="FF52335D"/>
      </bottom>
      <diagonal/>
    </border>
    <border>
      <left style="medium">
        <color rgb="FF52335D"/>
      </left>
      <right/>
      <top/>
      <bottom style="medium">
        <color rgb="FF52335D"/>
      </bottom>
      <diagonal/>
    </border>
    <border>
      <left/>
      <right style="medium">
        <color rgb="FF52335D"/>
      </right>
      <top/>
      <bottom style="medium">
        <color rgb="FF52335D"/>
      </bottom>
      <diagonal/>
    </border>
    <border>
      <left style="medium">
        <color rgb="FF52335D"/>
      </left>
      <right style="medium">
        <color rgb="FF52335D"/>
      </right>
      <top style="medium">
        <color rgb="FF52335D"/>
      </top>
      <bottom style="medium">
        <color rgb="FF52335D"/>
      </bottom>
      <diagonal/>
    </border>
    <border>
      <left style="medium">
        <color rgb="FF52335D"/>
      </left>
      <right/>
      <top style="medium">
        <color rgb="FF52335D"/>
      </top>
      <bottom style="medium">
        <color rgb="FF52335D"/>
      </bottom>
      <diagonal/>
    </border>
    <border>
      <left/>
      <right style="medium">
        <color rgb="FF52335D"/>
      </right>
      <top style="medium">
        <color rgb="FF52335D"/>
      </top>
      <bottom style="medium">
        <color rgb="FF52335D"/>
      </bottom>
      <diagonal/>
    </border>
    <border>
      <left style="medium">
        <color rgb="FF012169"/>
      </left>
      <right style="medium">
        <color rgb="FF012169"/>
      </right>
      <top style="medium">
        <color rgb="FF012169"/>
      </top>
      <bottom style="medium">
        <color rgb="FF012169"/>
      </bottom>
      <diagonal/>
    </border>
    <border>
      <left style="medium">
        <color rgb="FF012169"/>
      </left>
      <right style="thin">
        <color rgb="FF012169"/>
      </right>
      <top style="medium">
        <color rgb="FF012169"/>
      </top>
      <bottom/>
      <diagonal/>
    </border>
    <border>
      <left style="thin">
        <color rgb="FF012169"/>
      </left>
      <right style="thin">
        <color rgb="FF012169"/>
      </right>
      <top style="medium">
        <color rgb="FF012169"/>
      </top>
      <bottom style="thin">
        <color rgb="FF012169"/>
      </bottom>
      <diagonal/>
    </border>
    <border>
      <left style="thin">
        <color rgb="FF012169"/>
      </left>
      <right style="medium">
        <color rgb="FF012169"/>
      </right>
      <top style="medium">
        <color rgb="FF012169"/>
      </top>
      <bottom style="thin">
        <color rgb="FF012169"/>
      </bottom>
      <diagonal/>
    </border>
    <border>
      <left style="medium">
        <color rgb="FF012169"/>
      </left>
      <right style="thin">
        <color rgb="FF012169"/>
      </right>
      <top/>
      <bottom style="medium">
        <color rgb="FF012169"/>
      </bottom>
      <diagonal/>
    </border>
    <border>
      <left style="thin">
        <color rgb="FF012169"/>
      </left>
      <right style="thin">
        <color rgb="FF012169"/>
      </right>
      <top style="thin">
        <color rgb="FF012169"/>
      </top>
      <bottom style="medium">
        <color rgb="FF012169"/>
      </bottom>
      <diagonal/>
    </border>
    <border>
      <left style="thin">
        <color rgb="FF012169"/>
      </left>
      <right style="medium">
        <color rgb="FF012169"/>
      </right>
      <top style="thin">
        <color rgb="FF012169"/>
      </top>
      <bottom style="medium">
        <color rgb="FF012169"/>
      </bottom>
      <diagonal/>
    </border>
    <border>
      <left style="medium">
        <color rgb="FF012169"/>
      </left>
      <right style="thin">
        <color rgb="FF012169"/>
      </right>
      <top/>
      <bottom/>
      <diagonal/>
    </border>
    <border>
      <left style="thin">
        <color rgb="FF012169"/>
      </left>
      <right style="thin">
        <color rgb="FF012169"/>
      </right>
      <top style="thin">
        <color rgb="FF012169"/>
      </top>
      <bottom style="thin">
        <color rgb="FF012169"/>
      </bottom>
      <diagonal/>
    </border>
    <border>
      <left style="thin">
        <color rgb="FF012169"/>
      </left>
      <right style="medium">
        <color rgb="FF012169"/>
      </right>
      <top style="thin">
        <color rgb="FF012169"/>
      </top>
      <bottom style="thin">
        <color rgb="FF012169"/>
      </bottom>
      <diagonal/>
    </border>
    <border>
      <left style="thick">
        <color rgb="FF012169"/>
      </left>
      <right style="thick">
        <color rgb="FF012169"/>
      </right>
      <top style="thick">
        <color rgb="FF012169"/>
      </top>
      <bottom style="thick">
        <color rgb="FF012169"/>
      </bottom>
      <diagonal/>
    </border>
    <border>
      <left style="thick">
        <color rgb="FF012169"/>
      </left>
      <right/>
      <top style="thick">
        <color rgb="FF012169"/>
      </top>
      <bottom style="thick">
        <color rgb="FF012169"/>
      </bottom>
      <diagonal/>
    </border>
    <border>
      <left/>
      <right style="thick">
        <color rgb="FF012169"/>
      </right>
      <top style="thick">
        <color rgb="FF012169"/>
      </top>
      <bottom style="thick">
        <color rgb="FF012169"/>
      </bottom>
      <diagonal/>
    </border>
    <border>
      <left style="medium">
        <color rgb="FF012169"/>
      </left>
      <right style="medium">
        <color rgb="FF012169"/>
      </right>
      <top/>
      <bottom style="medium">
        <color rgb="FF012169"/>
      </bottom>
      <diagonal/>
    </border>
    <border>
      <left style="medium">
        <color rgb="FF012169"/>
      </left>
      <right/>
      <top/>
      <bottom style="medium">
        <color rgb="FF012169"/>
      </bottom>
      <diagonal/>
    </border>
    <border>
      <left/>
      <right style="medium">
        <color rgb="FF012169"/>
      </right>
      <top/>
      <bottom style="medium">
        <color rgb="FF012169"/>
      </bottom>
      <diagonal/>
    </border>
    <border>
      <left style="medium">
        <color rgb="FF012169"/>
      </left>
      <right/>
      <top style="medium">
        <color rgb="FF012169"/>
      </top>
      <bottom style="medium">
        <color rgb="FF012169"/>
      </bottom>
      <diagonal/>
    </border>
    <border>
      <left/>
      <right style="medium">
        <color rgb="FF012169"/>
      </right>
      <top style="medium">
        <color rgb="FF012169"/>
      </top>
      <bottom style="medium">
        <color rgb="FF012169"/>
      </bottom>
      <diagonal/>
    </border>
    <border>
      <left style="thin">
        <color rgb="FF000000"/>
      </left>
      <right style="thin">
        <color rgb="FF000000"/>
      </right>
      <top style="thin">
        <color rgb="FF000000"/>
      </top>
      <bottom style="thin">
        <color rgb="FF000000"/>
      </bottom>
      <diagonal/>
    </border>
    <border>
      <left style="medium">
        <color rgb="FF008482"/>
      </left>
      <right style="thin">
        <color rgb="FF00ABBA"/>
      </right>
      <top style="thin">
        <color rgb="FF008482"/>
      </top>
      <bottom style="thin">
        <color rgb="FF008482"/>
      </bottom>
      <diagonal/>
    </border>
    <border>
      <left style="thin">
        <color rgb="FF00ABBA"/>
      </left>
      <right/>
      <top/>
      <bottom/>
      <diagonal/>
    </border>
    <border>
      <left style="medium">
        <color rgb="FF008482"/>
      </left>
      <right style="medium">
        <color rgb="FF008482"/>
      </right>
      <top style="thin">
        <color rgb="FF00ABBA"/>
      </top>
      <bottom style="medium">
        <color rgb="FF008482"/>
      </bottom>
      <diagonal/>
    </border>
    <border>
      <left style="medium">
        <color rgb="FF008482"/>
      </left>
      <right style="medium">
        <color rgb="FF008482"/>
      </right>
      <top style="thin">
        <color rgb="FF00ABBA"/>
      </top>
      <bottom style="thin">
        <color rgb="FF00ABBA"/>
      </bottom>
      <diagonal/>
    </border>
    <border>
      <left style="medium">
        <color rgb="FF008482"/>
      </left>
      <right style="medium">
        <color rgb="FF008482"/>
      </right>
      <top style="medium">
        <color rgb="FF008482"/>
      </top>
      <bottom style="thin">
        <color rgb="FF00ABBA"/>
      </bottom>
      <diagonal/>
    </border>
  </borders>
  <cellStyleXfs count="1">
    <xf numFmtId="0" fontId="0" fillId="0" borderId="0"/>
  </cellStyleXfs>
  <cellXfs count="211">
    <xf numFmtId="0" fontId="0" fillId="0" borderId="0" xfId="0" applyFont="1" applyAlignment="1"/>
    <xf numFmtId="0" fontId="1" fillId="2" borderId="0" xfId="0" applyFont="1" applyFill="1" applyAlignment="1">
      <alignment horizontal="center"/>
    </xf>
    <xf numFmtId="0" fontId="2" fillId="3" borderId="0" xfId="0" applyFont="1" applyFill="1" applyAlignment="1">
      <alignment horizontal="center"/>
    </xf>
    <xf numFmtId="0" fontId="3" fillId="0" borderId="0" xfId="0" applyFont="1" applyAlignment="1">
      <alignment horizontal="center"/>
    </xf>
    <xf numFmtId="0" fontId="4" fillId="4" borderId="0" xfId="0" applyFont="1" applyFill="1" applyAlignment="1">
      <alignment horizontal="center"/>
    </xf>
    <xf numFmtId="0" fontId="4" fillId="5" borderId="0" xfId="0" applyFont="1" applyFill="1" applyAlignment="1">
      <alignment horizontal="center"/>
    </xf>
    <xf numFmtId="0" fontId="4" fillId="6" borderId="0" xfId="0" applyFont="1" applyFill="1" applyAlignment="1">
      <alignment horizontal="center"/>
    </xf>
    <xf numFmtId="0" fontId="9" fillId="0" borderId="6" xfId="0" applyFont="1" applyBorder="1" applyAlignment="1">
      <alignment horizontal="center" vertical="center"/>
    </xf>
    <xf numFmtId="0" fontId="9" fillId="0" borderId="6" xfId="0" applyFont="1" applyBorder="1" applyAlignment="1">
      <alignment horizontal="center" vertical="center" wrapText="1"/>
    </xf>
    <xf numFmtId="0" fontId="5" fillId="0" borderId="8" xfId="0" applyFont="1" applyBorder="1" applyAlignment="1">
      <alignment wrapText="1"/>
    </xf>
    <xf numFmtId="0" fontId="5" fillId="0" borderId="8" xfId="0" applyFont="1" applyBorder="1" applyAlignment="1">
      <alignment horizontal="center" vertical="center"/>
    </xf>
    <xf numFmtId="0" fontId="5" fillId="0" borderId="10" xfId="0" applyFont="1" applyBorder="1" applyAlignment="1">
      <alignment wrapText="1"/>
    </xf>
    <xf numFmtId="0" fontId="5" fillId="0" borderId="10" xfId="0" applyFont="1" applyBorder="1" applyAlignment="1">
      <alignment horizontal="center" vertical="center"/>
    </xf>
    <xf numFmtId="0" fontId="5" fillId="0" borderId="12" xfId="0" applyFont="1" applyBorder="1" applyAlignment="1">
      <alignment wrapText="1"/>
    </xf>
    <xf numFmtId="0" fontId="5" fillId="0" borderId="12" xfId="0" applyFont="1" applyBorder="1" applyAlignment="1">
      <alignment horizontal="center" vertical="center"/>
    </xf>
    <xf numFmtId="0" fontId="5" fillId="0" borderId="13" xfId="0" applyFont="1" applyBorder="1" applyAlignment="1">
      <alignment wrapText="1"/>
    </xf>
    <xf numFmtId="0" fontId="5" fillId="0" borderId="13" xfId="0" applyFont="1" applyBorder="1" applyAlignment="1">
      <alignment horizontal="center" vertical="center"/>
    </xf>
    <xf numFmtId="0" fontId="5" fillId="0" borderId="15" xfId="0" applyFont="1" applyBorder="1" applyAlignment="1">
      <alignment wrapText="1"/>
    </xf>
    <xf numFmtId="0" fontId="5" fillId="0" borderId="15" xfId="0" applyFont="1" applyBorder="1" applyAlignment="1">
      <alignment horizontal="center" vertical="center"/>
    </xf>
    <xf numFmtId="0" fontId="5" fillId="0" borderId="11" xfId="0" applyFont="1" applyBorder="1" applyAlignment="1">
      <alignment wrapText="1"/>
    </xf>
    <xf numFmtId="0" fontId="5" fillId="0" borderId="11" xfId="0" applyFont="1" applyBorder="1" applyAlignment="1">
      <alignment horizontal="center" vertical="center"/>
    </xf>
    <xf numFmtId="10" fontId="6" fillId="0" borderId="0" xfId="0" applyNumberFormat="1" applyFont="1" applyAlignment="1">
      <alignment horizontal="center" vertical="center"/>
    </xf>
    <xf numFmtId="0" fontId="9" fillId="9" borderId="19" xfId="0" applyFont="1" applyFill="1" applyBorder="1" applyAlignment="1">
      <alignment horizontal="center" vertical="center"/>
    </xf>
    <xf numFmtId="0" fontId="12" fillId="0" borderId="11" xfId="0" applyFont="1" applyBorder="1" applyAlignment="1">
      <alignment wrapText="1"/>
    </xf>
    <xf numFmtId="0" fontId="12" fillId="0" borderId="6" xfId="0" applyFont="1" applyBorder="1" applyAlignment="1">
      <alignment wrapText="1"/>
    </xf>
    <xf numFmtId="0" fontId="13" fillId="0" borderId="26" xfId="0" applyFont="1" applyBorder="1" applyAlignment="1">
      <alignment horizontal="center" vertical="center"/>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5" fillId="0" borderId="28" xfId="0" applyFont="1" applyBorder="1" applyAlignment="1">
      <alignment wrapText="1"/>
    </xf>
    <xf numFmtId="0" fontId="5" fillId="0" borderId="29" xfId="0" applyFont="1" applyBorder="1" applyAlignment="1">
      <alignment horizontal="center" vertical="center"/>
    </xf>
    <xf numFmtId="0" fontId="5" fillId="0" borderId="31" xfId="0" applyFont="1" applyBorder="1" applyAlignment="1">
      <alignment wrapText="1"/>
    </xf>
    <xf numFmtId="0" fontId="5" fillId="0" borderId="32" xfId="0" applyFont="1" applyBorder="1" applyAlignment="1">
      <alignment horizontal="center" vertical="center"/>
    </xf>
    <xf numFmtId="0" fontId="5" fillId="0" borderId="34" xfId="0" applyFont="1" applyBorder="1" applyAlignment="1">
      <alignment wrapText="1"/>
    </xf>
    <xf numFmtId="0" fontId="5" fillId="0" borderId="35" xfId="0" applyFont="1" applyBorder="1" applyAlignment="1">
      <alignment horizontal="center" vertical="center"/>
    </xf>
    <xf numFmtId="0" fontId="5" fillId="0" borderId="36" xfId="0" applyFont="1" applyBorder="1" applyAlignment="1">
      <alignment wrapText="1"/>
    </xf>
    <xf numFmtId="0" fontId="5" fillId="0" borderId="37" xfId="0" applyFont="1" applyBorder="1" applyAlignment="1">
      <alignment wrapText="1"/>
    </xf>
    <xf numFmtId="0" fontId="5" fillId="0" borderId="32" xfId="0" applyFont="1" applyBorder="1" applyAlignment="1">
      <alignment horizontal="center" vertical="center"/>
    </xf>
    <xf numFmtId="0" fontId="5" fillId="0" borderId="38" xfId="0" applyFont="1" applyBorder="1" applyAlignment="1">
      <alignment wrapText="1"/>
    </xf>
    <xf numFmtId="0" fontId="5" fillId="0" borderId="35" xfId="0" applyFont="1" applyBorder="1" applyAlignment="1">
      <alignment horizontal="center" vertical="center"/>
    </xf>
    <xf numFmtId="0" fontId="5" fillId="0" borderId="29" xfId="0" applyFont="1" applyBorder="1" applyAlignment="1">
      <alignment horizontal="center" vertical="center"/>
    </xf>
    <xf numFmtId="0" fontId="13" fillId="9" borderId="39" xfId="0" applyFont="1" applyFill="1" applyBorder="1" applyAlignment="1">
      <alignment horizontal="center" vertical="center"/>
    </xf>
    <xf numFmtId="0" fontId="12" fillId="0" borderId="42" xfId="0" applyFont="1" applyBorder="1" applyAlignment="1">
      <alignment wrapText="1"/>
    </xf>
    <xf numFmtId="0" fontId="12" fillId="0" borderId="45" xfId="0" applyFont="1" applyBorder="1" applyAlignment="1">
      <alignment wrapText="1"/>
    </xf>
    <xf numFmtId="0" fontId="12" fillId="0" borderId="46" xfId="0" applyFont="1" applyBorder="1" applyAlignment="1">
      <alignment wrapText="1"/>
    </xf>
    <xf numFmtId="0" fontId="6" fillId="11" borderId="4" xfId="0" applyFont="1" applyFill="1" applyBorder="1" applyAlignment="1">
      <alignment horizontal="center" vertical="center" wrapText="1"/>
    </xf>
    <xf numFmtId="0" fontId="14" fillId="0" borderId="47" xfId="0" applyFont="1" applyBorder="1" applyAlignment="1">
      <alignment horizontal="center" vertical="center" wrapText="1"/>
    </xf>
    <xf numFmtId="0" fontId="5" fillId="0" borderId="48" xfId="0" applyFont="1" applyBorder="1" applyAlignment="1">
      <alignment wrapText="1"/>
    </xf>
    <xf numFmtId="0" fontId="5" fillId="0" borderId="49" xfId="0" applyFont="1" applyBorder="1" applyAlignment="1">
      <alignment horizontal="center" vertical="center"/>
    </xf>
    <xf numFmtId="0" fontId="5" fillId="0" borderId="51" xfId="0" applyFont="1" applyBorder="1" applyAlignment="1">
      <alignment wrapText="1"/>
    </xf>
    <xf numFmtId="0" fontId="5" fillId="0" borderId="52" xfId="0" applyFont="1" applyBorder="1" applyAlignment="1">
      <alignment horizontal="center" vertical="center"/>
    </xf>
    <xf numFmtId="0" fontId="5" fillId="0" borderId="49" xfId="0" applyFont="1" applyBorder="1" applyAlignment="1">
      <alignment horizontal="center" vertical="center"/>
    </xf>
    <xf numFmtId="0" fontId="5" fillId="0" borderId="54" xfId="0" applyFont="1" applyBorder="1" applyAlignment="1">
      <alignment wrapText="1"/>
    </xf>
    <xf numFmtId="0" fontId="5" fillId="0" borderId="55" xfId="0" applyFont="1" applyBorder="1" applyAlignment="1">
      <alignment horizontal="center" vertical="center"/>
    </xf>
    <xf numFmtId="0" fontId="5" fillId="0" borderId="55" xfId="0" applyFont="1" applyBorder="1" applyAlignment="1">
      <alignment horizontal="center" vertical="center"/>
    </xf>
    <xf numFmtId="0" fontId="5" fillId="0" borderId="52" xfId="0" applyFont="1" applyBorder="1" applyAlignment="1">
      <alignment horizontal="center" vertical="center"/>
    </xf>
    <xf numFmtId="0" fontId="14" fillId="9" borderId="56" xfId="0" applyFont="1" applyFill="1" applyBorder="1" applyAlignment="1">
      <alignment horizontal="center" vertical="center"/>
    </xf>
    <xf numFmtId="0" fontId="12" fillId="0" borderId="50" xfId="0" applyFont="1" applyBorder="1" applyAlignment="1">
      <alignment wrapText="1"/>
    </xf>
    <xf numFmtId="0" fontId="12" fillId="0" borderId="61" xfId="0" applyFont="1" applyBorder="1" applyAlignment="1">
      <alignment wrapText="1"/>
    </xf>
    <xf numFmtId="0" fontId="6" fillId="12" borderId="4" xfId="0" applyFont="1" applyFill="1" applyBorder="1" applyAlignment="1">
      <alignment horizontal="center" vertical="center" wrapText="1"/>
    </xf>
    <xf numFmtId="0" fontId="15" fillId="0" borderId="64" xfId="0" applyFont="1" applyBorder="1" applyAlignment="1">
      <alignment horizontal="center" vertical="center" wrapText="1"/>
    </xf>
    <xf numFmtId="0" fontId="5" fillId="0" borderId="65" xfId="0" applyFont="1" applyBorder="1" applyAlignment="1">
      <alignment wrapText="1"/>
    </xf>
    <xf numFmtId="0" fontId="5" fillId="0" borderId="65" xfId="0" applyFont="1" applyBorder="1" applyAlignment="1">
      <alignment horizontal="center" vertical="center"/>
    </xf>
    <xf numFmtId="0" fontId="5" fillId="0" borderId="67" xfId="0" applyFont="1" applyBorder="1" applyAlignment="1">
      <alignment wrapText="1"/>
    </xf>
    <xf numFmtId="0" fontId="5" fillId="0" borderId="67" xfId="0" applyFont="1" applyBorder="1" applyAlignment="1">
      <alignment horizontal="center" vertical="center"/>
    </xf>
    <xf numFmtId="0" fontId="5" fillId="0" borderId="69" xfId="0" applyFont="1" applyBorder="1" applyAlignment="1">
      <alignment wrapText="1"/>
    </xf>
    <xf numFmtId="0" fontId="5" fillId="0" borderId="69" xfId="0" applyFont="1" applyBorder="1" applyAlignment="1">
      <alignment horizontal="center" vertical="center"/>
    </xf>
    <xf numFmtId="0" fontId="5" fillId="0" borderId="65" xfId="0" applyFont="1" applyBorder="1" applyAlignment="1">
      <alignment horizontal="center" vertical="center"/>
    </xf>
    <xf numFmtId="0" fontId="5" fillId="0" borderId="67" xfId="0" applyFont="1" applyBorder="1" applyAlignment="1">
      <alignment horizontal="center" vertical="center"/>
    </xf>
    <xf numFmtId="0" fontId="5" fillId="0" borderId="69" xfId="0" applyFont="1" applyBorder="1" applyAlignment="1">
      <alignment horizontal="center" vertical="center"/>
    </xf>
    <xf numFmtId="0" fontId="15" fillId="9" borderId="71" xfId="0" applyFont="1" applyFill="1" applyBorder="1" applyAlignment="1">
      <alignment horizontal="center" vertical="center"/>
    </xf>
    <xf numFmtId="0" fontId="12" fillId="0" borderId="68" xfId="0" applyFont="1" applyBorder="1" applyAlignment="1">
      <alignment wrapText="1"/>
    </xf>
    <xf numFmtId="0" fontId="12" fillId="0" borderId="76" xfId="0" applyFont="1" applyBorder="1" applyAlignment="1">
      <alignment wrapText="1"/>
    </xf>
    <xf numFmtId="0" fontId="6" fillId="2" borderId="4" xfId="0" applyFont="1" applyFill="1" applyBorder="1" applyAlignment="1">
      <alignment horizontal="center" vertical="center" wrapText="1"/>
    </xf>
    <xf numFmtId="0" fontId="16" fillId="0" borderId="79" xfId="0" applyFont="1" applyBorder="1" applyAlignment="1">
      <alignment horizontal="center" vertical="center" wrapText="1"/>
    </xf>
    <xf numFmtId="0" fontId="12" fillId="0" borderId="81" xfId="0" applyFont="1" applyBorder="1" applyAlignment="1">
      <alignment wrapText="1"/>
    </xf>
    <xf numFmtId="0" fontId="12" fillId="0" borderId="82" xfId="0" applyFont="1" applyBorder="1" applyAlignment="1">
      <alignment horizontal="center" vertical="center"/>
    </xf>
    <xf numFmtId="0" fontId="12" fillId="0" borderId="84" xfId="0" applyFont="1" applyBorder="1" applyAlignment="1">
      <alignment wrapText="1"/>
    </xf>
    <xf numFmtId="0" fontId="12" fillId="0" borderId="85" xfId="0" applyFont="1" applyBorder="1" applyAlignment="1">
      <alignment horizontal="center" vertical="center"/>
    </xf>
    <xf numFmtId="0" fontId="12" fillId="0" borderId="82" xfId="0" applyFont="1" applyBorder="1" applyAlignment="1">
      <alignment horizontal="center" vertical="center"/>
    </xf>
    <xf numFmtId="0" fontId="12" fillId="0" borderId="87" xfId="0" applyFont="1" applyBorder="1" applyAlignment="1">
      <alignment wrapText="1"/>
    </xf>
    <xf numFmtId="0" fontId="12" fillId="0" borderId="88" xfId="0" applyFont="1" applyBorder="1" applyAlignment="1">
      <alignment horizontal="center" vertical="center"/>
    </xf>
    <xf numFmtId="0" fontId="16" fillId="9" borderId="89" xfId="0" applyFont="1" applyFill="1" applyBorder="1" applyAlignment="1">
      <alignment horizontal="center" vertical="center"/>
    </xf>
    <xf numFmtId="0" fontId="12" fillId="0" borderId="92" xfId="0" applyFont="1" applyBorder="1" applyAlignment="1">
      <alignment wrapText="1"/>
    </xf>
    <xf numFmtId="0" fontId="12" fillId="0" borderId="79" xfId="0" applyFont="1" applyBorder="1" applyAlignment="1">
      <alignment wrapText="1"/>
    </xf>
    <xf numFmtId="0" fontId="17" fillId="13" borderId="0" xfId="0" applyFont="1" applyFill="1" applyAlignment="1">
      <alignment wrapText="1"/>
    </xf>
    <xf numFmtId="0" fontId="18" fillId="0" borderId="0" xfId="0" applyFont="1" applyAlignment="1">
      <alignment horizontal="right" wrapText="1"/>
    </xf>
    <xf numFmtId="0" fontId="19" fillId="8" borderId="97" xfId="0" applyFont="1" applyFill="1" applyBorder="1" applyAlignment="1">
      <alignment horizontal="center" wrapText="1"/>
    </xf>
    <xf numFmtId="0" fontId="19" fillId="10" borderId="97" xfId="0" applyFont="1" applyFill="1" applyBorder="1" applyAlignment="1">
      <alignment horizontal="center" wrapText="1"/>
    </xf>
    <xf numFmtId="0" fontId="19" fillId="11" borderId="97" xfId="0" applyFont="1" applyFill="1" applyBorder="1" applyAlignment="1">
      <alignment horizontal="center" wrapText="1"/>
    </xf>
    <xf numFmtId="0" fontId="19" fillId="12" borderId="97" xfId="0" applyFont="1" applyFill="1" applyBorder="1" applyAlignment="1">
      <alignment horizontal="center" wrapText="1"/>
    </xf>
    <xf numFmtId="0" fontId="19" fillId="2" borderId="97" xfId="0" applyFont="1" applyFill="1" applyBorder="1" applyAlignment="1">
      <alignment horizontal="center" wrapText="1"/>
    </xf>
    <xf numFmtId="0" fontId="18" fillId="0" borderId="0" xfId="0" applyFont="1" applyAlignment="1">
      <alignment wrapText="1"/>
    </xf>
    <xf numFmtId="0" fontId="17" fillId="4" borderId="0" xfId="0" applyFont="1" applyFill="1" applyAlignment="1"/>
    <xf numFmtId="0" fontId="18" fillId="0" borderId="0" xfId="0" applyFont="1" applyAlignment="1">
      <alignment horizontal="right"/>
    </xf>
    <xf numFmtId="0" fontId="18" fillId="0" borderId="97" xfId="0" applyFont="1" applyBorder="1" applyAlignment="1">
      <alignment horizontal="center"/>
    </xf>
    <xf numFmtId="0" fontId="18" fillId="0" borderId="0" xfId="0" applyFont="1" applyAlignment="1"/>
    <xf numFmtId="0" fontId="17" fillId="5" borderId="0" xfId="0" applyFont="1" applyFill="1" applyAlignment="1"/>
    <xf numFmtId="0" fontId="17" fillId="6" borderId="0" xfId="0" applyFont="1" applyFill="1" applyAlignment="1"/>
    <xf numFmtId="0" fontId="20" fillId="0" borderId="0" xfId="0" applyFont="1"/>
    <xf numFmtId="164" fontId="18" fillId="0" borderId="0" xfId="0" applyNumberFormat="1" applyFont="1" applyAlignment="1">
      <alignment horizontal="center"/>
    </xf>
    <xf numFmtId="0" fontId="18" fillId="0" borderId="0" xfId="0" applyFont="1" applyAlignment="1"/>
    <xf numFmtId="10" fontId="20" fillId="0" borderId="0" xfId="0" applyNumberFormat="1" applyFont="1"/>
    <xf numFmtId="0" fontId="21" fillId="2" borderId="97" xfId="0" applyFont="1" applyFill="1" applyBorder="1" applyAlignment="1">
      <alignment horizontal="center"/>
    </xf>
    <xf numFmtId="9" fontId="21" fillId="14" borderId="97" xfId="0" applyNumberFormat="1" applyFont="1" applyFill="1" applyBorder="1" applyAlignment="1">
      <alignment horizontal="center"/>
    </xf>
    <xf numFmtId="0" fontId="21" fillId="11" borderId="97" xfId="0" applyFont="1" applyFill="1" applyBorder="1" applyAlignment="1">
      <alignment horizontal="center"/>
    </xf>
    <xf numFmtId="164" fontId="21" fillId="14" borderId="97" xfId="0" applyNumberFormat="1" applyFont="1" applyFill="1" applyBorder="1" applyAlignment="1">
      <alignment horizontal="center"/>
    </xf>
    <xf numFmtId="0" fontId="21" fillId="10" borderId="97" xfId="0" applyFont="1" applyFill="1" applyBorder="1" applyAlignment="1">
      <alignment horizontal="center"/>
    </xf>
    <xf numFmtId="0" fontId="22" fillId="12" borderId="97" xfId="0" applyFont="1" applyFill="1" applyBorder="1" applyAlignment="1">
      <alignment horizontal="center"/>
    </xf>
    <xf numFmtId="0" fontId="21" fillId="8" borderId="97" xfId="0" applyFont="1" applyFill="1" applyBorder="1" applyAlignment="1">
      <alignment horizontal="center"/>
    </xf>
    <xf numFmtId="10" fontId="21" fillId="14" borderId="97" xfId="0" applyNumberFormat="1" applyFont="1" applyFill="1" applyBorder="1" applyAlignment="1">
      <alignment horizontal="center"/>
    </xf>
    <xf numFmtId="0" fontId="0" fillId="0" borderId="0" xfId="0" applyFont="1" applyAlignment="1"/>
    <xf numFmtId="0" fontId="4" fillId="0" borderId="0" xfId="0" applyFont="1" applyAlignment="1">
      <alignment horizontal="left"/>
    </xf>
    <xf numFmtId="0" fontId="5" fillId="0" borderId="0" xfId="0" applyFont="1" applyAlignment="1">
      <alignment wrapText="1"/>
    </xf>
    <xf numFmtId="0" fontId="5" fillId="0" borderId="7" xfId="0" applyFont="1" applyBorder="1" applyAlignment="1">
      <alignment wrapText="1"/>
    </xf>
    <xf numFmtId="0" fontId="8" fillId="0" borderId="11" xfId="0" applyFont="1" applyBorder="1"/>
    <xf numFmtId="0" fontId="8" fillId="0" borderId="9" xfId="0" applyFont="1" applyBorder="1"/>
    <xf numFmtId="0" fontId="8" fillId="0" borderId="14" xfId="0" applyFont="1" applyBorder="1"/>
    <xf numFmtId="0" fontId="7" fillId="8" borderId="4" xfId="0" applyFont="1" applyFill="1" applyBorder="1" applyAlignment="1">
      <alignment vertical="center" wrapText="1"/>
    </xf>
    <xf numFmtId="0" fontId="8" fillId="0" borderId="5" xfId="0" applyFont="1" applyBorder="1"/>
    <xf numFmtId="0" fontId="12" fillId="0" borderId="24" xfId="0" applyFont="1" applyBorder="1" applyAlignment="1">
      <alignment wrapText="1"/>
    </xf>
    <xf numFmtId="0" fontId="8" fillId="0" borderId="25" xfId="0" applyFont="1" applyBorder="1"/>
    <xf numFmtId="0" fontId="10" fillId="0" borderId="0" xfId="0" applyFont="1" applyAlignment="1">
      <alignment horizontal="center" vertical="center"/>
    </xf>
    <xf numFmtId="0" fontId="9" fillId="9" borderId="20" xfId="0" applyFont="1" applyFill="1" applyBorder="1" applyAlignment="1">
      <alignment horizontal="center" vertical="center"/>
    </xf>
    <xf numFmtId="0" fontId="8" fillId="0" borderId="21" xfId="0" applyFont="1" applyBorder="1"/>
    <xf numFmtId="0" fontId="11" fillId="0" borderId="22" xfId="0" applyFont="1" applyBorder="1" applyAlignment="1">
      <alignment wrapText="1"/>
    </xf>
    <xf numFmtId="0" fontId="8" fillId="0" borderId="23" xfId="0" applyFont="1" applyBorder="1"/>
    <xf numFmtId="0" fontId="7" fillId="10" borderId="4" xfId="0" applyFont="1" applyFill="1" applyBorder="1" applyAlignment="1">
      <alignment vertical="center" wrapText="1"/>
    </xf>
    <xf numFmtId="0" fontId="5" fillId="0" borderId="27" xfId="0" applyFont="1" applyBorder="1" applyAlignment="1">
      <alignment wrapText="1"/>
    </xf>
    <xf numFmtId="0" fontId="8" fillId="0" borderId="30" xfId="0" applyFont="1" applyBorder="1"/>
    <xf numFmtId="0" fontId="8" fillId="0" borderId="33" xfId="0" applyFont="1" applyBorder="1"/>
    <xf numFmtId="0" fontId="12" fillId="0" borderId="43" xfId="0" applyFont="1" applyBorder="1" applyAlignment="1">
      <alignment wrapText="1"/>
    </xf>
    <xf numFmtId="0" fontId="8" fillId="0" borderId="44" xfId="0" applyFont="1" applyBorder="1"/>
    <xf numFmtId="0" fontId="13" fillId="9" borderId="40" xfId="0" applyFont="1" applyFill="1" applyBorder="1" applyAlignment="1">
      <alignment horizontal="center" vertical="center"/>
    </xf>
    <xf numFmtId="0" fontId="8" fillId="0" borderId="41" xfId="0" applyFont="1" applyBorder="1"/>
    <xf numFmtId="0" fontId="7" fillId="11" borderId="4" xfId="0" applyFont="1" applyFill="1" applyBorder="1" applyAlignment="1">
      <alignment vertical="center" wrapText="1"/>
    </xf>
    <xf numFmtId="0" fontId="5" fillId="0" borderId="47" xfId="0" applyFont="1" applyBorder="1" applyAlignment="1">
      <alignment wrapText="1"/>
    </xf>
    <xf numFmtId="0" fontId="8" fillId="0" borderId="50" xfId="0" applyFont="1" applyBorder="1"/>
    <xf numFmtId="0" fontId="8" fillId="0" borderId="53" xfId="0" applyFont="1" applyBorder="1"/>
    <xf numFmtId="0" fontId="12" fillId="0" borderId="62" xfId="0" applyFont="1" applyBorder="1" applyAlignment="1">
      <alignment wrapText="1"/>
    </xf>
    <xf numFmtId="0" fontId="8" fillId="0" borderId="63" xfId="0" applyFont="1" applyBorder="1"/>
    <xf numFmtId="0" fontId="14" fillId="9" borderId="57" xfId="0" applyFont="1" applyFill="1" applyBorder="1" applyAlignment="1">
      <alignment horizontal="center" vertical="center"/>
    </xf>
    <xf numFmtId="0" fontId="8" fillId="0" borderId="58" xfId="0" applyFont="1" applyBorder="1"/>
    <xf numFmtId="0" fontId="12" fillId="0" borderId="59" xfId="0" applyFont="1" applyBorder="1" applyAlignment="1">
      <alignment wrapText="1"/>
    </xf>
    <xf numFmtId="0" fontId="8" fillId="0" borderId="60" xfId="0" applyFont="1" applyBorder="1"/>
    <xf numFmtId="0" fontId="7" fillId="12" borderId="4" xfId="0" applyFont="1" applyFill="1" applyBorder="1" applyAlignment="1">
      <alignment vertical="center" wrapText="1"/>
    </xf>
    <xf numFmtId="0" fontId="8" fillId="0" borderId="66" xfId="0" applyFont="1" applyBorder="1"/>
    <xf numFmtId="0" fontId="8" fillId="0" borderId="68" xfId="0" applyFont="1" applyBorder="1"/>
    <xf numFmtId="0" fontId="12" fillId="0" borderId="77" xfId="0" applyFont="1" applyBorder="1" applyAlignment="1">
      <alignment wrapText="1"/>
    </xf>
    <xf numFmtId="0" fontId="8" fillId="0" borderId="78" xfId="0" applyFont="1" applyBorder="1"/>
    <xf numFmtId="0" fontId="15" fillId="9" borderId="72" xfId="0" applyFont="1" applyFill="1" applyBorder="1" applyAlignment="1">
      <alignment horizontal="center" vertical="center"/>
    </xf>
    <xf numFmtId="0" fontId="8" fillId="0" borderId="73" xfId="0" applyFont="1" applyBorder="1"/>
    <xf numFmtId="0" fontId="12" fillId="0" borderId="74" xfId="0" applyFont="1" applyBorder="1" applyAlignment="1">
      <alignment wrapText="1"/>
    </xf>
    <xf numFmtId="0" fontId="8" fillId="0" borderId="75" xfId="0" applyFont="1" applyBorder="1"/>
    <xf numFmtId="0" fontId="7" fillId="2" borderId="4" xfId="0" applyFont="1" applyFill="1" applyBorder="1" applyAlignment="1">
      <alignment vertical="center" wrapText="1"/>
    </xf>
    <xf numFmtId="0" fontId="12" fillId="0" borderId="80" xfId="0" applyFont="1" applyBorder="1" applyAlignment="1">
      <alignment wrapText="1"/>
    </xf>
    <xf numFmtId="0" fontId="8" fillId="0" borderId="83" xfId="0" applyFont="1" applyBorder="1"/>
    <xf numFmtId="0" fontId="8" fillId="0" borderId="86" xfId="0" applyFont="1" applyBorder="1"/>
    <xf numFmtId="0" fontId="16" fillId="9" borderId="90" xfId="0" applyFont="1" applyFill="1" applyBorder="1" applyAlignment="1">
      <alignment horizontal="center" vertical="center"/>
    </xf>
    <xf numFmtId="0" fontId="8" fillId="0" borderId="91" xfId="0" applyFont="1" applyBorder="1"/>
    <xf numFmtId="0" fontId="12" fillId="0" borderId="93" xfId="0" applyFont="1" applyBorder="1" applyAlignment="1">
      <alignment wrapText="1"/>
    </xf>
    <xf numFmtId="0" fontId="8" fillId="0" borderId="94" xfId="0" applyFont="1" applyBorder="1"/>
    <xf numFmtId="0" fontId="12" fillId="0" borderId="95" xfId="0" applyFont="1" applyBorder="1" applyAlignment="1">
      <alignment wrapText="1"/>
    </xf>
    <xf numFmtId="0" fontId="8" fillId="0" borderId="96" xfId="0" applyFont="1" applyBorder="1"/>
    <xf numFmtId="0" fontId="24" fillId="0" borderId="0" xfId="0" applyFont="1" applyAlignment="1">
      <alignment wrapText="1"/>
    </xf>
    <xf numFmtId="0" fontId="24" fillId="0" borderId="0" xfId="0" applyFont="1" applyAlignment="1"/>
    <xf numFmtId="0" fontId="24" fillId="0" borderId="1" xfId="0" applyFont="1" applyBorder="1" applyAlignment="1">
      <alignment vertical="center" wrapText="1"/>
    </xf>
    <xf numFmtId="0" fontId="24" fillId="0" borderId="2" xfId="0" applyFont="1" applyBorder="1" applyAlignment="1">
      <alignment vertical="center" wrapText="1"/>
    </xf>
    <xf numFmtId="0" fontId="24" fillId="0" borderId="3" xfId="0" applyFont="1" applyBorder="1" applyAlignment="1">
      <alignment vertical="center" wrapText="1"/>
    </xf>
    <xf numFmtId="0" fontId="26" fillId="7" borderId="0" xfId="0" applyFont="1" applyFill="1" applyAlignment="1">
      <alignment horizontal="left" wrapText="1"/>
    </xf>
    <xf numFmtId="0" fontId="6" fillId="8" borderId="4" xfId="0" applyFont="1" applyFill="1" applyBorder="1" applyAlignment="1">
      <alignment horizontal="center" vertical="center" wrapText="1"/>
    </xf>
    <xf numFmtId="0" fontId="0" fillId="0" borderId="7" xfId="0" applyFont="1" applyBorder="1" applyAlignment="1">
      <alignment wrapText="1"/>
    </xf>
    <xf numFmtId="0" fontId="0" fillId="0" borderId="9" xfId="0" applyFont="1" applyBorder="1" applyAlignment="1">
      <alignment wrapText="1"/>
    </xf>
    <xf numFmtId="0" fontId="0" fillId="0" borderId="11" xfId="0" applyFont="1" applyBorder="1" applyAlignment="1">
      <alignment wrapText="1"/>
    </xf>
    <xf numFmtId="0" fontId="6" fillId="10" borderId="4" xfId="0" applyFont="1" applyFill="1" applyBorder="1" applyAlignment="1">
      <alignment horizontal="center" vertical="center" wrapText="1"/>
    </xf>
    <xf numFmtId="0" fontId="0" fillId="0" borderId="64" xfId="0" applyFont="1" applyBorder="1" applyAlignment="1">
      <alignment wrapText="1"/>
    </xf>
    <xf numFmtId="0" fontId="14" fillId="0" borderId="50" xfId="0" applyFont="1" applyBorder="1" applyAlignment="1">
      <alignment horizontal="center" vertical="center" wrapText="1"/>
    </xf>
    <xf numFmtId="0" fontId="14" fillId="0" borderId="61" xfId="0" applyFont="1" applyBorder="1" applyAlignment="1">
      <alignment horizontal="center" vertical="center" wrapText="1"/>
    </xf>
    <xf numFmtId="0" fontId="7" fillId="11" borderId="4" xfId="0" applyFont="1" applyFill="1" applyBorder="1" applyAlignment="1">
      <alignment horizontal="center" vertical="center" wrapText="1"/>
    </xf>
    <xf numFmtId="0" fontId="30" fillId="11" borderId="0" xfId="0" applyFont="1" applyFill="1" applyAlignment="1">
      <alignment horizontal="center" vertical="center"/>
    </xf>
    <xf numFmtId="0" fontId="23" fillId="0" borderId="0" xfId="0" applyFont="1" applyAlignment="1"/>
    <xf numFmtId="0" fontId="30" fillId="2" borderId="4" xfId="0" applyFont="1" applyFill="1" applyBorder="1" applyAlignment="1">
      <alignment horizontal="center" vertical="center"/>
    </xf>
    <xf numFmtId="0" fontId="31" fillId="0" borderId="70" xfId="0" applyFont="1" applyBorder="1"/>
    <xf numFmtId="0" fontId="31" fillId="0" borderId="5" xfId="0" applyFont="1" applyBorder="1"/>
    <xf numFmtId="0" fontId="7" fillId="15" borderId="0" xfId="0" applyFont="1" applyFill="1" applyAlignment="1">
      <alignment horizontal="center" wrapText="1"/>
    </xf>
    <xf numFmtId="0" fontId="16" fillId="0" borderId="92" xfId="0" applyFont="1" applyBorder="1" applyAlignment="1">
      <alignment horizontal="center" vertical="center" wrapText="1"/>
    </xf>
    <xf numFmtId="0" fontId="30" fillId="12" borderId="4" xfId="0" applyFont="1" applyFill="1" applyBorder="1" applyAlignment="1">
      <alignment horizontal="center" vertical="center"/>
    </xf>
    <xf numFmtId="0" fontId="7" fillId="12" borderId="70" xfId="0" applyFont="1" applyFill="1" applyBorder="1" applyAlignment="1">
      <alignment horizontal="center" vertical="center" wrapText="1"/>
    </xf>
    <xf numFmtId="0" fontId="15" fillId="0" borderId="68" xfId="0" applyFont="1" applyBorder="1" applyAlignment="1">
      <alignment horizontal="center" vertical="center" wrapText="1"/>
    </xf>
    <xf numFmtId="0" fontId="15" fillId="0" borderId="76" xfId="0" applyFont="1" applyBorder="1" applyAlignment="1">
      <alignment horizontal="center" vertical="center" wrapText="1"/>
    </xf>
    <xf numFmtId="0" fontId="30" fillId="8" borderId="16" xfId="0" applyFont="1" applyFill="1" applyBorder="1" applyAlignment="1">
      <alignment horizontal="center"/>
    </xf>
    <xf numFmtId="0" fontId="31" fillId="0" borderId="17" xfId="0" applyFont="1" applyBorder="1"/>
    <xf numFmtId="0" fontId="31" fillId="0" borderId="18" xfId="0" applyFont="1" applyBorder="1"/>
    <xf numFmtId="0" fontId="7" fillId="8" borderId="4" xfId="0" applyFont="1" applyFill="1" applyBorder="1" applyAlignment="1">
      <alignment horizontal="center" wrapText="1"/>
    </xf>
    <xf numFmtId="0" fontId="32" fillId="0" borderId="11" xfId="0" applyFont="1" applyBorder="1" applyAlignment="1">
      <alignment horizontal="center" vertical="center" wrapText="1"/>
    </xf>
    <xf numFmtId="0" fontId="32" fillId="0" borderId="6" xfId="0" applyFont="1" applyBorder="1" applyAlignment="1">
      <alignment horizontal="center" vertical="center" wrapText="1"/>
    </xf>
    <xf numFmtId="0" fontId="33" fillId="0" borderId="80" xfId="0" applyFont="1" applyBorder="1" applyAlignment="1">
      <alignment wrapText="1"/>
    </xf>
    <xf numFmtId="0" fontId="13" fillId="0" borderId="42"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46" xfId="0" applyFont="1" applyBorder="1" applyAlignment="1">
      <alignment horizontal="center" vertical="center" wrapText="1"/>
    </xf>
    <xf numFmtId="0" fontId="7" fillId="10" borderId="4" xfId="0" applyFont="1" applyFill="1" applyBorder="1" applyAlignment="1">
      <alignment horizontal="center" wrapText="1"/>
    </xf>
    <xf numFmtId="0" fontId="30" fillId="10" borderId="16" xfId="0" applyFont="1" applyFill="1" applyBorder="1" applyAlignment="1">
      <alignment horizontal="center"/>
    </xf>
    <xf numFmtId="0" fontId="0" fillId="0" borderId="51" xfId="0" applyFont="1" applyBorder="1" applyAlignment="1">
      <alignment wrapText="1"/>
    </xf>
    <xf numFmtId="0" fontId="34" fillId="0" borderId="76" xfId="0" applyFont="1" applyBorder="1" applyAlignment="1">
      <alignment horizontal="center" vertical="center" wrapText="1"/>
    </xf>
    <xf numFmtId="10" fontId="35" fillId="0" borderId="0" xfId="0" applyNumberFormat="1" applyFont="1" applyAlignment="1">
      <alignment horizontal="center" vertical="center"/>
    </xf>
    <xf numFmtId="0" fontId="5" fillId="0" borderId="27" xfId="0" applyFont="1" applyBorder="1" applyAlignment="1">
      <alignment horizontal="center" vertical="center"/>
    </xf>
    <xf numFmtId="0" fontId="5" fillId="0" borderId="98" xfId="0" applyFont="1" applyBorder="1" applyAlignment="1">
      <alignment wrapText="1"/>
    </xf>
    <xf numFmtId="0" fontId="0" fillId="0" borderId="99" xfId="0" applyFont="1" applyBorder="1" applyAlignment="1"/>
    <xf numFmtId="0" fontId="5" fillId="0" borderId="100" xfId="0" applyFont="1" applyBorder="1" applyAlignment="1">
      <alignment horizontal="center" vertical="center"/>
    </xf>
    <xf numFmtId="0" fontId="5" fillId="0" borderId="101" xfId="0" applyFont="1" applyBorder="1" applyAlignment="1">
      <alignment horizontal="center" vertical="center"/>
    </xf>
    <xf numFmtId="0" fontId="5" fillId="0" borderId="30" xfId="0" applyFont="1" applyBorder="1" applyAlignment="1">
      <alignment horizontal="center" vertical="center"/>
    </xf>
    <xf numFmtId="0" fontId="5" fillId="0" borderId="102" xfId="0" applyFont="1" applyBorder="1" applyAlignment="1">
      <alignment horizontal="center" vertical="center"/>
    </xf>
  </cellXfs>
  <cellStyles count="1">
    <cellStyle name="Normal" xfId="0" builtinId="0" customBuiltin="1"/>
  </cellStyles>
  <dxfs count="152">
    <dxf>
      <font>
        <b/>
        <color rgb="FF363534"/>
      </font>
      <fill>
        <patternFill patternType="solid">
          <fgColor rgb="FF92C740"/>
          <bgColor rgb="FF92C740"/>
        </patternFill>
      </fill>
    </dxf>
    <dxf>
      <font>
        <b/>
        <color rgb="FF363534"/>
      </font>
      <fill>
        <patternFill patternType="solid">
          <fgColor rgb="FF56B7E6"/>
          <bgColor rgb="FF56B7E6"/>
        </patternFill>
      </fill>
    </dxf>
    <dxf>
      <font>
        <b/>
        <color rgb="FF363534"/>
      </font>
      <fill>
        <patternFill patternType="solid">
          <fgColor rgb="FF00ABBA"/>
          <bgColor rgb="FF00ABBA"/>
        </patternFill>
      </fill>
    </dxf>
    <dxf>
      <font>
        <b/>
      </font>
      <fill>
        <patternFill patternType="solid">
          <fgColor rgb="FFECAF33"/>
          <bgColor rgb="FFECAF33"/>
        </patternFill>
      </fill>
    </dxf>
    <dxf>
      <font>
        <b/>
        <i val="0"/>
        <color rgb="FFE7E3DB"/>
      </font>
      <fill>
        <gradientFill degree="90">
          <stop position="0">
            <color theme="0"/>
          </stop>
          <stop position="1">
            <color rgb="FFE7E3DB"/>
          </stop>
        </gradient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color rgb="FFE7E3DB"/>
      </font>
      <fill>
        <gradientFill degree="90">
          <stop position="0">
            <color theme="0"/>
          </stop>
          <stop position="1">
            <color rgb="FFE7E3DB"/>
          </stop>
        </gradientFill>
      </fill>
    </dxf>
    <dxf>
      <font>
        <b/>
      </font>
      <fill>
        <patternFill patternType="solid">
          <fgColor rgb="FF92C740"/>
          <bgColor rgb="FF92C740"/>
        </patternFill>
      </fill>
    </dxf>
    <dxf>
      <font>
        <b/>
      </font>
      <fill>
        <patternFill patternType="solid">
          <fgColor rgb="FFE7E3DB"/>
          <bgColor rgb="FFE7E3DB"/>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i val="0"/>
        <color auto="1"/>
      </font>
      <fill>
        <patternFill patternType="solid">
          <fgColor rgb="FFECAF33"/>
          <bgColor rgb="FFECAF33"/>
        </patternFill>
      </fill>
    </dxf>
    <dxf>
      <font>
        <b/>
        <i val="0"/>
        <color rgb="FFE7E3DB"/>
      </font>
      <fill>
        <gradientFill degree="90">
          <stop position="0">
            <color theme="0"/>
          </stop>
          <stop position="1">
            <color rgb="FFE7E3DB"/>
          </stop>
        </gradientFill>
      </fill>
    </dxf>
    <dxf>
      <font>
        <b/>
        <color rgb="FF363534"/>
      </font>
      <fill>
        <patternFill patternType="solid">
          <fgColor rgb="FF00ABBA"/>
          <bgColor rgb="FF00ABBA"/>
        </patternFill>
      </fill>
    </dxf>
    <dxf>
      <font>
        <b/>
      </font>
      <fill>
        <patternFill patternType="solid">
          <fgColor rgb="FF56B7E6"/>
          <bgColor rgb="FF56B7E6"/>
        </patternFill>
      </fill>
    </dxf>
    <dxf>
      <font>
        <color rgb="FFE7E3DB"/>
      </font>
      <fill>
        <gradientFill degree="90">
          <stop position="0">
            <color theme="0"/>
          </stop>
          <stop position="1">
            <color rgb="FFE7E3DB"/>
          </stop>
        </gradientFill>
      </fill>
    </dxf>
    <dxf>
      <font>
        <b/>
      </font>
      <fill>
        <patternFill patternType="solid">
          <fgColor rgb="FF92C740"/>
          <bgColor rgb="FF92C740"/>
        </patternFill>
      </fill>
    </dxf>
    <dxf>
      <font>
        <b/>
      </font>
      <fill>
        <patternFill patternType="solid">
          <fgColor rgb="FFE7E3DB"/>
          <bgColor rgb="FFE7E3DB"/>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color rgb="FFFFFFFF"/>
      </font>
    </dxf>
    <dxf>
      <font>
        <b/>
      </font>
      <fill>
        <patternFill patternType="solid">
          <fgColor rgb="FF92C740"/>
          <bgColor rgb="FF92C740"/>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color rgb="FFFFFFFF"/>
      </font>
    </dxf>
    <dxf>
      <font>
        <b/>
      </font>
      <fill>
        <patternFill patternType="solid">
          <fgColor rgb="FF92C740"/>
          <bgColor rgb="FF92C740"/>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color rgb="FFFFFFFF"/>
      </font>
    </dxf>
    <dxf>
      <font>
        <b/>
      </font>
      <fill>
        <patternFill patternType="solid">
          <fgColor rgb="FF92C740"/>
          <bgColor rgb="FF92C740"/>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color rgb="FFFFFFFF"/>
      </font>
    </dxf>
    <dxf>
      <font>
        <b/>
      </font>
      <fill>
        <patternFill patternType="solid">
          <fgColor rgb="FF92C740"/>
          <bgColor rgb="FF92C740"/>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color rgb="FFFFFFFF"/>
      </font>
    </dxf>
    <dxf>
      <font>
        <b/>
      </font>
      <fill>
        <patternFill patternType="solid">
          <fgColor rgb="FF92C740"/>
          <bgColor rgb="FF92C740"/>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i val="0"/>
        <color rgb="FFE7E3DB"/>
      </font>
      <fill>
        <gradientFill degree="90">
          <stop position="0">
            <color theme="0"/>
          </stop>
          <stop position="1">
            <color rgb="FFE7E3DB"/>
          </stop>
        </gradient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color rgb="FFE7E3DB"/>
      </font>
      <fill>
        <gradientFill degree="90">
          <stop position="0">
            <color theme="0"/>
          </stop>
          <stop position="1">
            <color rgb="FFE7E3DB"/>
          </stop>
        </gradientFill>
      </fill>
    </dxf>
    <dxf>
      <font>
        <b/>
      </font>
      <fill>
        <patternFill patternType="solid">
          <fgColor rgb="FF92C740"/>
          <bgColor rgb="FF92C740"/>
        </patternFill>
      </fill>
    </dxf>
    <dxf>
      <font>
        <b/>
      </font>
      <fill>
        <patternFill patternType="solid">
          <fgColor rgb="FFE7E3DB"/>
          <bgColor rgb="FFE7E3DB"/>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font>
      <fill>
        <patternFill patternType="solid">
          <fgColor rgb="FF92C740"/>
          <bgColor rgb="FF92C740"/>
        </patternFill>
      </fill>
    </dxf>
    <dxf>
      <font>
        <b/>
      </font>
      <fill>
        <patternFill patternType="solid">
          <fgColor rgb="FFE7E3DB"/>
          <bgColor rgb="FFE7E3DB"/>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color rgb="FF363534"/>
      </font>
      <fill>
        <patternFill patternType="solid">
          <fgColor rgb="FF92C740"/>
          <bgColor rgb="FF92C740"/>
        </patternFill>
      </fill>
    </dxf>
    <dxf>
      <font>
        <b/>
        <color rgb="FF363534"/>
      </font>
      <fill>
        <patternFill patternType="solid">
          <fgColor rgb="FF56B7E6"/>
          <bgColor rgb="FF56B7E6"/>
        </patternFill>
      </fill>
    </dxf>
    <dxf>
      <font>
        <b/>
        <color rgb="FF363534"/>
      </font>
      <fill>
        <patternFill patternType="solid">
          <fgColor rgb="FF00ABBA"/>
          <bgColor rgb="FF00ABBA"/>
        </patternFill>
      </fill>
    </dxf>
    <dxf>
      <fill>
        <patternFill patternType="solid">
          <fgColor rgb="FFECAF33"/>
          <bgColor rgb="FFECAF33"/>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color rgb="FF363534"/>
      </font>
      <fill>
        <patternFill patternType="solid">
          <fgColor rgb="FF92C740"/>
          <bgColor rgb="FF92C740"/>
        </patternFill>
      </fill>
    </dxf>
    <dxf>
      <font>
        <b/>
        <color rgb="FF363534"/>
      </font>
      <fill>
        <patternFill patternType="solid">
          <fgColor rgb="FF56B7E6"/>
          <bgColor rgb="FF56B7E6"/>
        </patternFill>
      </fill>
    </dxf>
    <dxf>
      <font>
        <b/>
        <color rgb="FF363534"/>
      </font>
      <fill>
        <patternFill patternType="solid">
          <fgColor rgb="FF00ABBA"/>
          <bgColor rgb="FF00ABBA"/>
        </patternFill>
      </fill>
    </dxf>
    <dxf>
      <font>
        <b/>
      </font>
      <fill>
        <patternFill patternType="solid">
          <fgColor rgb="FFECAF33"/>
          <bgColor rgb="FFECAF33"/>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color rgb="FF363534"/>
      </font>
      <fill>
        <patternFill patternType="solid">
          <fgColor rgb="FF92C740"/>
          <bgColor rgb="FF92C740"/>
        </patternFill>
      </fill>
    </dxf>
    <dxf>
      <font>
        <b/>
        <color rgb="FF363534"/>
      </font>
      <fill>
        <patternFill patternType="solid">
          <fgColor rgb="FF56B7E6"/>
          <bgColor rgb="FF56B7E6"/>
        </patternFill>
      </fill>
    </dxf>
    <dxf>
      <font>
        <b/>
        <color rgb="FF363534"/>
      </font>
      <fill>
        <patternFill patternType="solid">
          <fgColor rgb="FF00ABBA"/>
          <bgColor rgb="FF00ABBA"/>
        </patternFill>
      </fill>
    </dxf>
    <dxf>
      <font>
        <b/>
      </font>
      <fill>
        <patternFill patternType="solid">
          <fgColor rgb="FFECAF33"/>
          <bgColor rgb="FFECAF33"/>
        </patternFill>
      </fill>
    </dxf>
    <dxf>
      <font>
        <b/>
      </font>
      <fill>
        <patternFill patternType="solid">
          <fgColor rgb="FF92C740"/>
          <bgColor rgb="FF92C740"/>
        </patternFill>
      </fill>
    </dxf>
    <dxf>
      <font>
        <b/>
      </font>
      <fill>
        <patternFill patternType="solid">
          <fgColor rgb="FF56B7E6"/>
          <bgColor rgb="FF56B7E6"/>
        </patternFill>
      </fill>
    </dxf>
    <dxf>
      <font>
        <b/>
        <color rgb="FF000000"/>
      </font>
      <fill>
        <patternFill patternType="solid">
          <fgColor rgb="FF00ABBA"/>
          <bgColor rgb="FF00ABBA"/>
        </patternFill>
      </fill>
    </dxf>
    <dxf>
      <font>
        <b/>
      </font>
      <fill>
        <patternFill patternType="solid">
          <fgColor rgb="FFECAF33"/>
          <bgColor rgb="FFECAF33"/>
        </patternFill>
      </fill>
    </dxf>
    <dxf>
      <font>
        <b/>
      </font>
      <fill>
        <patternFill patternType="solid">
          <fgColor rgb="FFECAF33"/>
          <bgColor rgb="FFECAF33"/>
        </patternFill>
      </fill>
    </dxf>
    <dxf>
      <font>
        <b/>
        <color rgb="FF363534"/>
      </font>
      <fill>
        <patternFill patternType="solid">
          <fgColor rgb="FF00ABBA"/>
          <bgColor rgb="FF00ABBA"/>
        </patternFill>
      </fill>
    </dxf>
    <dxf>
      <font>
        <b/>
      </font>
      <fill>
        <patternFill patternType="solid">
          <fgColor rgb="FF56B7E6"/>
          <bgColor rgb="FF56B7E6"/>
        </patternFill>
      </fill>
    </dxf>
    <dxf>
      <font>
        <b/>
      </font>
      <fill>
        <patternFill patternType="solid">
          <fgColor rgb="FF92C740"/>
          <bgColor rgb="FF92C740"/>
        </patternFill>
      </fill>
    </dxf>
    <dxf>
      <font>
        <b/>
        <color rgb="FF363534"/>
      </font>
      <fill>
        <patternFill patternType="solid">
          <fgColor rgb="FF92C740"/>
          <bgColor rgb="FF92C740"/>
        </patternFill>
      </fill>
    </dxf>
    <dxf>
      <font>
        <b/>
        <color rgb="FF363534"/>
      </font>
      <fill>
        <patternFill patternType="solid">
          <fgColor rgb="FF56B7E6"/>
          <bgColor rgb="FF56B7E6"/>
        </patternFill>
      </fill>
    </dxf>
    <dxf>
      <font>
        <b/>
        <color rgb="FF363534"/>
      </font>
      <fill>
        <patternFill patternType="solid">
          <fgColor rgb="FF00ABBA"/>
          <bgColor rgb="FF00ABBA"/>
        </patternFill>
      </fill>
    </dxf>
    <dxf>
      <font>
        <b/>
      </font>
      <fill>
        <patternFill patternType="solid">
          <fgColor rgb="FFECAF33"/>
          <bgColor rgb="FFECAF33"/>
        </patternFill>
      </fill>
    </dxf>
  </dxfs>
  <tableStyles count="0" defaultTableStyle="TableStyleMedium2" defaultPivotStyle="PivotStyleLight16"/>
  <colors>
    <mruColors>
      <color rgb="FF00ABBA"/>
      <color rgb="FFFFFFFF"/>
      <color rgb="FFE7E3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1609724</xdr:colOff>
      <xdr:row>0</xdr:row>
      <xdr:rowOff>0</xdr:rowOff>
    </xdr:from>
    <xdr:ext cx="8682927" cy="6715124"/>
    <xdr:pic>
      <xdr:nvPicPr>
        <xdr:cNvPr id="6" name="image1.png" title="Image">
          <a:extLst>
            <a:ext uri="{FF2B5EF4-FFF2-40B4-BE49-F238E27FC236}">
              <a16:creationId xmlns:a16="http://schemas.microsoft.com/office/drawing/2014/main" id="{D3E5B8F2-BB5B-49D8-B296-A577BE91C543}"/>
            </a:ext>
          </a:extLst>
        </xdr:cNvPr>
        <xdr:cNvPicPr preferRelativeResize="0">
          <a:picLocks noChangeAspect="1"/>
        </xdr:cNvPicPr>
      </xdr:nvPicPr>
      <xdr:blipFill>
        <a:blip xmlns:r="http://schemas.openxmlformats.org/officeDocument/2006/relationships" r:embed="rId1" cstate="print"/>
        <a:stretch>
          <a:fillRect/>
        </a:stretch>
      </xdr:blipFill>
      <xdr:spPr>
        <a:xfrm>
          <a:off x="1609724" y="0"/>
          <a:ext cx="8682927" cy="671512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12169"/>
      </a:dk1>
      <a:lt1>
        <a:srgbClr val="E7E3DB"/>
      </a:lt1>
      <a:dk2>
        <a:srgbClr val="012169"/>
      </a:dk2>
      <a:lt2>
        <a:srgbClr val="E7E3DB"/>
      </a:lt2>
      <a:accent1>
        <a:srgbClr val="0D6CB9"/>
      </a:accent1>
      <a:accent2>
        <a:srgbClr val="F16038"/>
      </a:accent2>
      <a:accent3>
        <a:srgbClr val="704280"/>
      </a:accent3>
      <a:accent4>
        <a:srgbClr val="B72418"/>
      </a:accent4>
      <a:accent5>
        <a:srgbClr val="00ABBA"/>
      </a:accent5>
      <a:accent6>
        <a:srgbClr val="008482"/>
      </a:accent6>
      <a:hlink>
        <a:srgbClr val="ECAF33"/>
      </a:hlink>
      <a:folHlink>
        <a:srgbClr val="ECAF33"/>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C3"/>
  <sheetViews>
    <sheetView tabSelected="1" zoomScaleNormal="100" workbookViewId="0">
      <selection activeCell="B3" sqref="B3"/>
    </sheetView>
  </sheetViews>
  <sheetFormatPr defaultColWidth="12.59765625" defaultRowHeight="15.75" customHeight="1"/>
  <cols>
    <col min="1" max="1" width="65.296875" customWidth="1"/>
    <col min="3" max="3" width="50.796875" customWidth="1"/>
  </cols>
  <sheetData>
    <row r="1" spans="1:3" ht="264" customHeight="1">
      <c r="A1" s="1"/>
      <c r="C1" s="1"/>
    </row>
    <row r="2" spans="1:3" ht="264" customHeight="1">
      <c r="A2" s="1"/>
      <c r="C2" s="1"/>
    </row>
    <row r="3" spans="1:3" ht="41.25" customHeight="1">
      <c r="A3" s="2" t="s">
        <v>0</v>
      </c>
      <c r="B3" s="21">
        <f>Data!B13</f>
        <v>0</v>
      </c>
      <c r="C3" s="3" t="str">
        <f>Data!B14</f>
        <v>Pending</v>
      </c>
    </row>
  </sheetData>
  <conditionalFormatting sqref="C3">
    <cfRule type="containsText" dxfId="25" priority="7" operator="containsText" text="In Progress">
      <formula>NOT(ISERROR(SEARCH(("In Progress"),(C3))))</formula>
    </cfRule>
  </conditionalFormatting>
  <conditionalFormatting sqref="C3">
    <cfRule type="containsText" dxfId="24" priority="8" operator="containsText" text="Established">
      <formula>NOT(ISERROR(SEARCH(("Established"),(C3))))</formula>
    </cfRule>
  </conditionalFormatting>
  <conditionalFormatting sqref="C3">
    <cfRule type="containsText" dxfId="23" priority="9" operator="containsText" text="Exceeds">
      <formula>NOT(ISERROR(SEARCH(("Exceeds"),(C3))))</formula>
    </cfRule>
  </conditionalFormatting>
  <conditionalFormatting sqref="C3">
    <cfRule type="containsText" dxfId="22" priority="10" operator="containsText" text="Exemplary">
      <formula>NOT(ISERROR(SEARCH(("Exemplary"),(C3))))</formula>
    </cfRule>
  </conditionalFormatting>
  <conditionalFormatting sqref="C3">
    <cfRule type="containsText" dxfId="21" priority="11" operator="containsText" text="Pending">
      <formula>NOT(ISERROR(SEARCH(("Pending"),(C3))))</formula>
    </cfRule>
  </conditionalFormatting>
  <conditionalFormatting sqref="B3">
    <cfRule type="expression" dxfId="20" priority="2">
      <formula>$C3="Exemplary"</formula>
    </cfRule>
    <cfRule type="expression" dxfId="19" priority="1">
      <formula>$C3="Pending"</formula>
    </cfRule>
  </conditionalFormatting>
  <conditionalFormatting sqref="B3">
    <cfRule type="expression" dxfId="18" priority="3">
      <formula>$C3="Exceeds"</formula>
    </cfRule>
  </conditionalFormatting>
  <conditionalFormatting sqref="B3">
    <cfRule type="expression" dxfId="17" priority="4">
      <formula>$C3="Established"</formula>
    </cfRule>
  </conditionalFormatting>
  <conditionalFormatting sqref="B3">
    <cfRule type="expression" dxfId="15" priority="5">
      <formula>$C3="In Progress"</formula>
    </cfRule>
    <cfRule type="cellIs" dxfId="16" priority="6" operator="lessThanOrEqual">
      <formula>"25%"</formula>
    </cfRule>
  </conditionalFormatting>
  <printOptions horizontalCentered="1" gridLines="1"/>
  <pageMargins left="0.7" right="0.7" top="0.75" bottom="0.75" header="0" footer="0"/>
  <pageSetup scale="76" fitToHeight="0" pageOrder="overThenDown" orientation="landscape" cellComments="atEnd"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52335D"/>
    <outlinePr summaryBelow="0" summaryRight="0"/>
    <pageSetUpPr fitToPage="1"/>
  </sheetPr>
  <dimension ref="A1:C28"/>
  <sheetViews>
    <sheetView view="pageBreakPreview" zoomScale="60" zoomScaleNormal="100" workbookViewId="0">
      <pane xSplit="1" ySplit="2" topLeftCell="B16" activePane="bottomRight" state="frozen"/>
      <selection pane="topRight" activeCell="B1" sqref="B1"/>
      <selection pane="bottomLeft" activeCell="A3" sqref="A3"/>
      <selection pane="bottomRight" activeCell="C7" sqref="C7"/>
    </sheetView>
  </sheetViews>
  <sheetFormatPr defaultColWidth="12.59765625" defaultRowHeight="15.75" customHeight="1"/>
  <cols>
    <col min="1" max="1" width="36.19921875" customWidth="1"/>
    <col min="2" max="2" width="73.296875" customWidth="1"/>
    <col min="3" max="3" width="18.796875" customWidth="1"/>
  </cols>
  <sheetData>
    <row r="1" spans="1:3" ht="69" customHeight="1">
      <c r="A1" s="58" t="s">
        <v>215</v>
      </c>
      <c r="B1" s="144" t="s">
        <v>127</v>
      </c>
      <c r="C1" s="118"/>
    </row>
    <row r="2" spans="1:3" ht="40.5" customHeight="1">
      <c r="A2" s="59" t="s">
        <v>10</v>
      </c>
      <c r="B2" s="59" t="s">
        <v>11</v>
      </c>
      <c r="C2" s="59" t="s">
        <v>12</v>
      </c>
    </row>
    <row r="3" spans="1:3" ht="65.25">
      <c r="A3" s="174" t="s">
        <v>209</v>
      </c>
      <c r="B3" s="60" t="s">
        <v>128</v>
      </c>
      <c r="C3" s="61"/>
    </row>
    <row r="4" spans="1:3" ht="108.75">
      <c r="A4" s="145"/>
      <c r="B4" s="62" t="s">
        <v>129</v>
      </c>
      <c r="C4" s="63"/>
    </row>
    <row r="5" spans="1:3" ht="87">
      <c r="A5" s="145"/>
      <c r="B5" s="62" t="s">
        <v>130</v>
      </c>
      <c r="C5" s="63"/>
    </row>
    <row r="6" spans="1:3" ht="65.25">
      <c r="A6" s="145"/>
      <c r="B6" s="62" t="s">
        <v>131</v>
      </c>
      <c r="C6" s="63"/>
    </row>
    <row r="7" spans="1:3" ht="65.25">
      <c r="A7" s="146"/>
      <c r="B7" s="64" t="s">
        <v>132</v>
      </c>
      <c r="C7" s="65"/>
    </row>
    <row r="8" spans="1:3" ht="87">
      <c r="A8" s="174" t="s">
        <v>210</v>
      </c>
      <c r="B8" s="60" t="s">
        <v>133</v>
      </c>
      <c r="C8" s="66"/>
    </row>
    <row r="9" spans="1:3" ht="65.25">
      <c r="A9" s="145"/>
      <c r="B9" s="62" t="s">
        <v>134</v>
      </c>
      <c r="C9" s="67"/>
    </row>
    <row r="10" spans="1:3" ht="65.25">
      <c r="A10" s="146"/>
      <c r="B10" s="64" t="s">
        <v>135</v>
      </c>
      <c r="C10" s="68"/>
    </row>
    <row r="11" spans="1:3" ht="87">
      <c r="A11" s="174" t="s">
        <v>208</v>
      </c>
      <c r="B11" s="60" t="s">
        <v>136</v>
      </c>
      <c r="C11" s="66"/>
    </row>
    <row r="12" spans="1:3" ht="87">
      <c r="A12" s="145"/>
      <c r="B12" s="62" t="s">
        <v>137</v>
      </c>
      <c r="C12" s="67"/>
    </row>
    <row r="13" spans="1:3" ht="108.75">
      <c r="A13" s="145"/>
      <c r="B13" s="62" t="s">
        <v>138</v>
      </c>
      <c r="C13" s="67"/>
    </row>
    <row r="14" spans="1:3" ht="87">
      <c r="A14" s="145"/>
      <c r="B14" s="62" t="s">
        <v>139</v>
      </c>
      <c r="C14" s="67"/>
    </row>
    <row r="15" spans="1:3" ht="65.25">
      <c r="A15" s="146"/>
      <c r="B15" s="64" t="s">
        <v>140</v>
      </c>
      <c r="C15" s="68"/>
    </row>
    <row r="16" spans="1:3" ht="87">
      <c r="A16" s="174" t="s">
        <v>211</v>
      </c>
      <c r="B16" s="60" t="s">
        <v>141</v>
      </c>
      <c r="C16" s="61"/>
    </row>
    <row r="17" spans="1:3" ht="65.25">
      <c r="A17" s="145"/>
      <c r="B17" s="62" t="s">
        <v>142</v>
      </c>
      <c r="C17" s="67"/>
    </row>
    <row r="18" spans="1:3" ht="65.25">
      <c r="A18" s="146"/>
      <c r="B18" s="64" t="s">
        <v>143</v>
      </c>
      <c r="C18" s="68"/>
    </row>
    <row r="19" spans="1:3" ht="87">
      <c r="A19" s="174" t="s">
        <v>212</v>
      </c>
      <c r="B19" s="60" t="s">
        <v>144</v>
      </c>
      <c r="C19" s="66"/>
    </row>
    <row r="20" spans="1:3" ht="65.25">
      <c r="A20" s="145"/>
      <c r="B20" s="62" t="s">
        <v>145</v>
      </c>
      <c r="C20" s="67"/>
    </row>
    <row r="21" spans="1:3" ht="65.25">
      <c r="A21" s="146"/>
      <c r="B21" s="64" t="s">
        <v>146</v>
      </c>
      <c r="C21" s="68"/>
    </row>
    <row r="22" spans="1:3" ht="65.25">
      <c r="A22" s="174" t="s">
        <v>213</v>
      </c>
      <c r="B22" s="60" t="s">
        <v>147</v>
      </c>
      <c r="C22" s="66"/>
    </row>
    <row r="23" spans="1:3" ht="87">
      <c r="A23" s="145"/>
      <c r="B23" s="62" t="s">
        <v>148</v>
      </c>
      <c r="C23" s="67"/>
    </row>
    <row r="24" spans="1:3" ht="65.25">
      <c r="A24" s="145"/>
      <c r="B24" s="62" t="s">
        <v>149</v>
      </c>
      <c r="C24" s="63"/>
    </row>
    <row r="25" spans="1:3" ht="65.25">
      <c r="A25" s="145"/>
      <c r="B25" s="62" t="s">
        <v>150</v>
      </c>
      <c r="C25" s="67"/>
    </row>
    <row r="26" spans="1:3" ht="65.25">
      <c r="A26" s="146"/>
      <c r="B26" s="64" t="s">
        <v>151</v>
      </c>
      <c r="C26" s="68"/>
    </row>
    <row r="27" spans="1:3" ht="87">
      <c r="A27" s="174" t="s">
        <v>214</v>
      </c>
      <c r="B27" s="60" t="s">
        <v>152</v>
      </c>
      <c r="C27" s="66"/>
    </row>
    <row r="28" spans="1:3" ht="65.25">
      <c r="A28" s="146"/>
      <c r="B28" s="64" t="s">
        <v>153</v>
      </c>
      <c r="C28" s="65"/>
    </row>
  </sheetData>
  <mergeCells count="8">
    <mergeCell ref="A19:A21"/>
    <mergeCell ref="A22:A26"/>
    <mergeCell ref="A27:A28"/>
    <mergeCell ref="B1:C1"/>
    <mergeCell ref="A3:A7"/>
    <mergeCell ref="A8:A10"/>
    <mergeCell ref="A11:A15"/>
    <mergeCell ref="A16:A18"/>
  </mergeCells>
  <conditionalFormatting sqref="C3:C28">
    <cfRule type="containsText" dxfId="127" priority="1" operator="containsText" text="In Progress">
      <formula>NOT(ISERROR(SEARCH(("In Progress"),(C3))))</formula>
    </cfRule>
  </conditionalFormatting>
  <conditionalFormatting sqref="C3:C28">
    <cfRule type="containsText" dxfId="126" priority="2" operator="containsText" text="Established">
      <formula>NOT(ISERROR(SEARCH(("Established"),(C3))))</formula>
    </cfRule>
  </conditionalFormatting>
  <conditionalFormatting sqref="C3:C28">
    <cfRule type="containsText" dxfId="125" priority="3" operator="containsText" text="Exceeds">
      <formula>NOT(ISERROR(SEARCH(("Exceeds"),(C3))))</formula>
    </cfRule>
  </conditionalFormatting>
  <conditionalFormatting sqref="C3:C28">
    <cfRule type="containsText" dxfId="124" priority="4" operator="containsText" text="Exemplary">
      <formula>NOT(ISERROR(SEARCH(("Exemplary"),(C3))))</formula>
    </cfRule>
  </conditionalFormatting>
  <dataValidations count="1">
    <dataValidation type="list" allowBlank="1" sqref="C3:C28" xr:uid="{00000000-0002-0000-0800-000000000000}">
      <formula1>"In Progress,Established,Exceeds,Exemplary"</formula1>
    </dataValidation>
  </dataValidations>
  <pageMargins left="0.7" right="0.7" top="0.75" bottom="0.75" header="0.3" footer="0.3"/>
  <pageSetup scale="7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52335D"/>
    <outlinePr summaryBelow="0" summaryRight="0"/>
  </sheetPr>
  <dimension ref="A1:D10"/>
  <sheetViews>
    <sheetView zoomScaleNormal="100" workbookViewId="0">
      <selection activeCell="B2" sqref="B2"/>
    </sheetView>
  </sheetViews>
  <sheetFormatPr defaultColWidth="12.59765625" defaultRowHeight="15.75" customHeight="1"/>
  <cols>
    <col min="1" max="1" width="25.69921875" customWidth="1"/>
    <col min="2" max="2" width="7.796875" customWidth="1"/>
    <col min="3" max="3" width="43.69921875" customWidth="1"/>
    <col min="4" max="4" width="50.8984375" customWidth="1"/>
  </cols>
  <sheetData>
    <row r="1" spans="1:4" ht="33.75" customHeight="1">
      <c r="A1" s="185" t="s">
        <v>154</v>
      </c>
      <c r="B1" s="181"/>
      <c r="C1" s="181"/>
      <c r="D1" s="182"/>
    </row>
    <row r="2" spans="1:4" ht="51" customHeight="1">
      <c r="A2" s="186" t="s">
        <v>155</v>
      </c>
      <c r="B2" s="203">
        <f>Data!G29</f>
        <v>0</v>
      </c>
      <c r="C2" s="121" t="str">
        <f>Data!B10</f>
        <v>Pending</v>
      </c>
      <c r="D2" s="110"/>
    </row>
    <row r="3" spans="1:4" ht="33.75" customHeight="1">
      <c r="A3" s="69" t="s">
        <v>46</v>
      </c>
      <c r="B3" s="149" t="s">
        <v>47</v>
      </c>
      <c r="C3" s="150"/>
      <c r="D3" s="69" t="s">
        <v>48</v>
      </c>
    </row>
    <row r="4" spans="1:4" ht="60.75" customHeight="1">
      <c r="A4" s="187" t="s">
        <v>156</v>
      </c>
      <c r="B4" s="151"/>
      <c r="C4" s="152"/>
      <c r="D4" s="70"/>
    </row>
    <row r="5" spans="1:4" ht="60.75" customHeight="1">
      <c r="A5" s="188" t="s">
        <v>219</v>
      </c>
      <c r="B5" s="147"/>
      <c r="C5" s="148"/>
      <c r="D5" s="71"/>
    </row>
    <row r="6" spans="1:4" ht="60.75" customHeight="1">
      <c r="A6" s="188" t="s">
        <v>220</v>
      </c>
      <c r="B6" s="147"/>
      <c r="C6" s="148"/>
      <c r="D6" s="71"/>
    </row>
    <row r="7" spans="1:4" ht="60.75" customHeight="1">
      <c r="A7" s="202" t="s">
        <v>221</v>
      </c>
      <c r="B7" s="147"/>
      <c r="C7" s="148"/>
      <c r="D7" s="71"/>
    </row>
    <row r="8" spans="1:4" ht="60.75" customHeight="1">
      <c r="A8" s="188" t="s">
        <v>222</v>
      </c>
      <c r="B8" s="147"/>
      <c r="C8" s="148"/>
      <c r="D8" s="71"/>
    </row>
    <row r="9" spans="1:4" ht="60.75" customHeight="1">
      <c r="A9" s="188" t="s">
        <v>157</v>
      </c>
      <c r="B9" s="147"/>
      <c r="C9" s="148"/>
      <c r="D9" s="71"/>
    </row>
    <row r="10" spans="1:4" ht="60.75" customHeight="1">
      <c r="A10" s="188" t="s">
        <v>158</v>
      </c>
      <c r="B10" s="147"/>
      <c r="C10" s="148"/>
      <c r="D10" s="71"/>
    </row>
  </sheetData>
  <mergeCells count="10">
    <mergeCell ref="B8:C8"/>
    <mergeCell ref="B9:C9"/>
    <mergeCell ref="B10:C10"/>
    <mergeCell ref="A1:D1"/>
    <mergeCell ref="C2:D2"/>
    <mergeCell ref="B3:C3"/>
    <mergeCell ref="B4:C4"/>
    <mergeCell ref="B5:C5"/>
    <mergeCell ref="B6:C6"/>
    <mergeCell ref="B7:C7"/>
  </mergeCells>
  <conditionalFormatting sqref="C2">
    <cfRule type="containsText" dxfId="119" priority="14" operator="containsText" text="In Progress">
      <formula>NOT(ISERROR(SEARCH(("In Progress"),(C2))))</formula>
    </cfRule>
  </conditionalFormatting>
  <conditionalFormatting sqref="C2">
    <cfRule type="containsText" dxfId="118" priority="15" operator="containsText" text="Established">
      <formula>NOT(ISERROR(SEARCH(("Established"),(C2))))</formula>
    </cfRule>
  </conditionalFormatting>
  <conditionalFormatting sqref="C2">
    <cfRule type="containsText" dxfId="117" priority="16" operator="containsText" text="Exceeds">
      <formula>NOT(ISERROR(SEARCH(("Exceeds"),(C2))))</formula>
    </cfRule>
  </conditionalFormatting>
  <conditionalFormatting sqref="C2">
    <cfRule type="containsText" dxfId="116" priority="17" operator="containsText" text="Exemplary">
      <formula>NOT(ISERROR(SEARCH(("Exemplary"),(C2))))</formula>
    </cfRule>
  </conditionalFormatting>
  <conditionalFormatting sqref="B2">
    <cfRule type="expression" dxfId="45" priority="1">
      <formula>$C2="Exemplary"</formula>
    </cfRule>
    <cfRule type="expression" dxfId="44" priority="5">
      <formula>$C2="Pending"</formula>
    </cfRule>
  </conditionalFormatting>
  <conditionalFormatting sqref="B2">
    <cfRule type="expression" dxfId="43" priority="2">
      <formula>$C2="Exceeds"</formula>
    </cfRule>
  </conditionalFormatting>
  <conditionalFormatting sqref="B2">
    <cfRule type="expression" dxfId="42" priority="3">
      <formula>$C2="Established"</formula>
    </cfRule>
  </conditionalFormatting>
  <conditionalFormatting sqref="B2">
    <cfRule type="expression" dxfId="41" priority="4">
      <formula>$C2="In Progress"</formula>
    </cfRule>
  </conditionalFormatting>
  <pageMargins left="0.7" right="0.7" top="0.75" bottom="0.75" header="0.3" footer="0.3"/>
  <pageSetup scale="8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12169"/>
    <outlinePr summaryBelow="0" summaryRight="0"/>
  </sheetPr>
  <dimension ref="A1:C14"/>
  <sheetViews>
    <sheetView view="pageBreakPreview" zoomScale="60" zoomScaleNormal="100" workbookViewId="0">
      <pane ySplit="2" topLeftCell="A6" activePane="bottomLeft" state="frozen"/>
      <selection pane="bottomLeft" activeCell="C3" sqref="C3:C14"/>
    </sheetView>
  </sheetViews>
  <sheetFormatPr defaultColWidth="12.59765625" defaultRowHeight="15.75" customHeight="1"/>
  <cols>
    <col min="1" max="1" width="36.09765625" customWidth="1"/>
    <col min="2" max="2" width="73.69921875" customWidth="1"/>
    <col min="3" max="3" width="18.796875" customWidth="1"/>
  </cols>
  <sheetData>
    <row r="1" spans="1:3" ht="69" customHeight="1">
      <c r="A1" s="72" t="s">
        <v>159</v>
      </c>
      <c r="B1" s="153" t="s">
        <v>160</v>
      </c>
      <c r="C1" s="118"/>
    </row>
    <row r="2" spans="1:3" ht="37.5" customHeight="1">
      <c r="A2" s="73" t="s">
        <v>10</v>
      </c>
      <c r="B2" s="73" t="s">
        <v>11</v>
      </c>
      <c r="C2" s="73" t="s">
        <v>12</v>
      </c>
    </row>
    <row r="3" spans="1:3" ht="69.75">
      <c r="A3" s="154" t="s">
        <v>193</v>
      </c>
      <c r="B3" s="74" t="s">
        <v>161</v>
      </c>
      <c r="C3" s="75"/>
    </row>
    <row r="4" spans="1:3" ht="69.75">
      <c r="A4" s="155"/>
      <c r="B4" s="76" t="s">
        <v>162</v>
      </c>
      <c r="C4" s="77"/>
    </row>
    <row r="5" spans="1:3" ht="108.75" customHeight="1">
      <c r="A5" s="195" t="s">
        <v>163</v>
      </c>
      <c r="B5" s="74" t="s">
        <v>164</v>
      </c>
      <c r="C5" s="78"/>
    </row>
    <row r="6" spans="1:3" ht="108.75" customHeight="1">
      <c r="A6" s="155"/>
      <c r="B6" s="76" t="s">
        <v>165</v>
      </c>
      <c r="C6" s="77"/>
    </row>
    <row r="7" spans="1:3" ht="69.75">
      <c r="A7" s="154" t="s">
        <v>166</v>
      </c>
      <c r="B7" s="74" t="s">
        <v>167</v>
      </c>
      <c r="C7" s="75"/>
    </row>
    <row r="8" spans="1:3" ht="69.75">
      <c r="A8" s="156"/>
      <c r="B8" s="79" t="s">
        <v>168</v>
      </c>
      <c r="C8" s="80"/>
    </row>
    <row r="9" spans="1:3" ht="162.75">
      <c r="A9" s="156"/>
      <c r="B9" s="79" t="s">
        <v>169</v>
      </c>
      <c r="C9" s="80"/>
    </row>
    <row r="10" spans="1:3" ht="93">
      <c r="A10" s="156"/>
      <c r="B10" s="79" t="s">
        <v>170</v>
      </c>
      <c r="C10" s="80"/>
    </row>
    <row r="11" spans="1:3" ht="69.75">
      <c r="A11" s="155"/>
      <c r="B11" s="76" t="s">
        <v>171</v>
      </c>
      <c r="C11" s="77"/>
    </row>
    <row r="12" spans="1:3" ht="46.5">
      <c r="A12" s="154" t="s">
        <v>172</v>
      </c>
      <c r="B12" s="74" t="s">
        <v>173</v>
      </c>
      <c r="C12" s="78"/>
    </row>
    <row r="13" spans="1:3" ht="93">
      <c r="A13" s="156"/>
      <c r="B13" s="79" t="s">
        <v>174</v>
      </c>
      <c r="C13" s="80"/>
    </row>
    <row r="14" spans="1:3" ht="93">
      <c r="A14" s="155"/>
      <c r="B14" s="76" t="s">
        <v>175</v>
      </c>
      <c r="C14" s="77"/>
    </row>
  </sheetData>
  <mergeCells count="5">
    <mergeCell ref="B1:C1"/>
    <mergeCell ref="A3:A4"/>
    <mergeCell ref="A5:A6"/>
    <mergeCell ref="A7:A11"/>
    <mergeCell ref="A12:A14"/>
  </mergeCells>
  <conditionalFormatting sqref="C3:C14">
    <cfRule type="containsText" dxfId="115" priority="1" operator="containsText" text="In Progress">
      <formula>NOT(ISERROR(SEARCH(("In Progress"),(C3))))</formula>
    </cfRule>
  </conditionalFormatting>
  <conditionalFormatting sqref="C3:C14">
    <cfRule type="containsText" dxfId="114" priority="2" operator="containsText" text="Established">
      <formula>NOT(ISERROR(SEARCH(("Established"),(C3))))</formula>
    </cfRule>
  </conditionalFormatting>
  <conditionalFormatting sqref="C3:C14">
    <cfRule type="containsText" dxfId="113" priority="3" operator="containsText" text="Exceeds">
      <formula>NOT(ISERROR(SEARCH(("Exceeds"),(C3))))</formula>
    </cfRule>
  </conditionalFormatting>
  <conditionalFormatting sqref="C3:C14">
    <cfRule type="containsText" dxfId="112" priority="4" operator="containsText" text="Exemplary">
      <formula>NOT(ISERROR(SEARCH(("Exemplary"),(C3))))</formula>
    </cfRule>
  </conditionalFormatting>
  <dataValidations count="1">
    <dataValidation type="list" allowBlank="1" sqref="C3:C14" xr:uid="{00000000-0002-0000-0A00-000000000000}">
      <formula1>"In Progress,Established,Exceeds,Exemplary"</formula1>
    </dataValidation>
  </dataValidations>
  <pageMargins left="0.7" right="0.7" top="0.75" bottom="0.75" header="0.3" footer="0.3"/>
  <pageSetup scale="6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12169"/>
    <outlinePr summaryBelow="0" summaryRight="0"/>
  </sheetPr>
  <dimension ref="A1:D7"/>
  <sheetViews>
    <sheetView zoomScaleNormal="100" workbookViewId="0">
      <selection activeCell="B2" sqref="B2"/>
    </sheetView>
  </sheetViews>
  <sheetFormatPr defaultColWidth="12.59765625" defaultRowHeight="15.75" customHeight="1"/>
  <cols>
    <col min="1" max="1" width="25.69921875" customWidth="1"/>
    <col min="2" max="2" width="7.796875" customWidth="1"/>
    <col min="3" max="3" width="43.69921875" customWidth="1"/>
    <col min="4" max="4" width="50.69921875" customWidth="1"/>
  </cols>
  <sheetData>
    <row r="1" spans="1:4" ht="33.75" customHeight="1">
      <c r="A1" s="180" t="s">
        <v>176</v>
      </c>
      <c r="B1" s="181"/>
      <c r="C1" s="181"/>
      <c r="D1" s="182"/>
    </row>
    <row r="2" spans="1:4" ht="51" customHeight="1">
      <c r="A2" s="183" t="s">
        <v>177</v>
      </c>
      <c r="B2" s="203">
        <f>Data!H15</f>
        <v>0</v>
      </c>
      <c r="C2" s="121" t="str">
        <f>Data!B11</f>
        <v>Pending</v>
      </c>
      <c r="D2" s="110"/>
    </row>
    <row r="3" spans="1:4" ht="33.75" customHeight="1">
      <c r="A3" s="81" t="s">
        <v>46</v>
      </c>
      <c r="B3" s="157" t="s">
        <v>47</v>
      </c>
      <c r="C3" s="158"/>
      <c r="D3" s="81" t="s">
        <v>48</v>
      </c>
    </row>
    <row r="4" spans="1:4" ht="93.75" customHeight="1">
      <c r="A4" s="184" t="s">
        <v>178</v>
      </c>
      <c r="B4" s="159"/>
      <c r="C4" s="160"/>
      <c r="D4" s="82"/>
    </row>
    <row r="5" spans="1:4" ht="93.75" customHeight="1">
      <c r="A5" s="73" t="s">
        <v>179</v>
      </c>
      <c r="B5" s="161"/>
      <c r="C5" s="162"/>
      <c r="D5" s="83"/>
    </row>
    <row r="6" spans="1:4" ht="93.75" customHeight="1">
      <c r="A6" s="73" t="s">
        <v>180</v>
      </c>
      <c r="B6" s="161"/>
      <c r="C6" s="162"/>
      <c r="D6" s="83"/>
    </row>
    <row r="7" spans="1:4" ht="93.75" customHeight="1">
      <c r="A7" s="73" t="s">
        <v>181</v>
      </c>
      <c r="B7" s="161"/>
      <c r="C7" s="162"/>
      <c r="D7" s="83"/>
    </row>
  </sheetData>
  <mergeCells count="7">
    <mergeCell ref="B6:C6"/>
    <mergeCell ref="B7:C7"/>
    <mergeCell ref="A1:D1"/>
    <mergeCell ref="C2:D2"/>
    <mergeCell ref="B3:C3"/>
    <mergeCell ref="B4:C4"/>
    <mergeCell ref="B5:C5"/>
  </mergeCells>
  <conditionalFormatting sqref="C2">
    <cfRule type="containsText" dxfId="66" priority="10" operator="containsText" text="In Progress">
      <formula>NOT(ISERROR(SEARCH(("In Progress"),(C2))))</formula>
    </cfRule>
  </conditionalFormatting>
  <conditionalFormatting sqref="C2">
    <cfRule type="containsText" dxfId="65" priority="11" operator="containsText" text="Established">
      <formula>NOT(ISERROR(SEARCH(("Established"),(C2))))</formula>
    </cfRule>
  </conditionalFormatting>
  <conditionalFormatting sqref="C2">
    <cfRule type="containsText" dxfId="64" priority="12" operator="containsText" text="Exceeds">
      <formula>NOT(ISERROR(SEARCH(("Exceeds"),(C2))))</formula>
    </cfRule>
  </conditionalFormatting>
  <conditionalFormatting sqref="C2">
    <cfRule type="containsText" dxfId="63" priority="13" operator="containsText" text="Exemplary">
      <formula>NOT(ISERROR(SEARCH(("Exemplary"),(C2))))</formula>
    </cfRule>
  </conditionalFormatting>
  <conditionalFormatting sqref="B2">
    <cfRule type="expression" dxfId="59" priority="1">
      <formula>$C2="Exemplary"</formula>
    </cfRule>
    <cfRule type="expression" dxfId="58" priority="5">
      <formula>$C2="Pending"</formula>
    </cfRule>
  </conditionalFormatting>
  <conditionalFormatting sqref="B2">
    <cfRule type="expression" dxfId="62" priority="2">
      <formula>$C2="Exceeds"</formula>
    </cfRule>
  </conditionalFormatting>
  <conditionalFormatting sqref="B2">
    <cfRule type="expression" dxfId="61" priority="3">
      <formula>$C2="Established"</formula>
    </cfRule>
  </conditionalFormatting>
  <conditionalFormatting sqref="B2">
    <cfRule type="expression" dxfId="60" priority="4">
      <formula>$C2="In Progress"</formula>
    </cfRule>
  </conditionalFormatting>
  <pageMargins left="0.7" right="0.7" top="0.75" bottom="0.75" header="0.3" footer="0.3"/>
  <pageSetup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00"/>
    <outlinePr summaryBelow="0" summaryRight="0"/>
  </sheetPr>
  <dimension ref="A1:Z999"/>
  <sheetViews>
    <sheetView view="pageBreakPreview" zoomScale="60" zoomScaleNormal="100" workbookViewId="0">
      <selection activeCell="D34" sqref="D34"/>
    </sheetView>
  </sheetViews>
  <sheetFormatPr defaultColWidth="12.59765625" defaultRowHeight="15.75" customHeight="1"/>
  <cols>
    <col min="1" max="1" width="14.296875" customWidth="1"/>
    <col min="2" max="2" width="11.796875" customWidth="1"/>
    <col min="4" max="4" width="13.69921875" customWidth="1"/>
  </cols>
  <sheetData>
    <row r="1" spans="1:26" ht="58.5" customHeight="1">
      <c r="A1" s="84" t="s">
        <v>182</v>
      </c>
      <c r="B1" s="85">
        <v>1</v>
      </c>
      <c r="C1" s="85"/>
      <c r="D1" s="86" t="s">
        <v>183</v>
      </c>
      <c r="E1" s="87" t="s">
        <v>184</v>
      </c>
      <c r="F1" s="88" t="s">
        <v>185</v>
      </c>
      <c r="G1" s="89" t="s">
        <v>186</v>
      </c>
      <c r="H1" s="90" t="s">
        <v>187</v>
      </c>
      <c r="I1" s="91"/>
      <c r="J1" s="91"/>
      <c r="K1" s="91"/>
      <c r="L1" s="91"/>
      <c r="M1" s="91"/>
      <c r="N1" s="91"/>
      <c r="O1" s="91"/>
      <c r="P1" s="91"/>
      <c r="Q1" s="91"/>
      <c r="R1" s="91"/>
      <c r="S1" s="91"/>
      <c r="T1" s="91"/>
      <c r="U1" s="91"/>
      <c r="V1" s="91"/>
      <c r="W1" s="91"/>
      <c r="X1" s="91"/>
      <c r="Y1" s="91"/>
      <c r="Z1" s="91"/>
    </row>
    <row r="2" spans="1:26" ht="23.25" customHeight="1">
      <c r="A2" s="92" t="s">
        <v>5</v>
      </c>
      <c r="B2" s="93">
        <v>2</v>
      </c>
      <c r="C2" s="93"/>
      <c r="D2" s="94" t="str">
        <f>_xlfn.IFNA(VLOOKUP('Lever 1 Success Critera'!C3,$A$1:$B$4,2,FALSE),"")</f>
        <v/>
      </c>
      <c r="E2" s="94" t="str">
        <f>_xlfn.IFNA(VLOOKUP('Lever 2 Sucess Criteria'!C3,$A$1:$B$4,2,FALSE),"")</f>
        <v/>
      </c>
      <c r="F2" s="94" t="str">
        <f>_xlfn.IFNA(VLOOKUP('Lever 3 Success Criteria'!C3,$A$1:$B$4,2,FALSE),"")</f>
        <v/>
      </c>
      <c r="G2" s="94" t="str">
        <f>_xlfn.IFNA(VLOOKUP('Lever 4 Success Criteria'!C3,$A$1:$B$4,2,FALSE),"")</f>
        <v/>
      </c>
      <c r="H2" s="94" t="str">
        <f>_xlfn.IFNA(VLOOKUP('Lever 5 Success Criteria'!C3,$A$1:$B$4,2,FALSE),"")</f>
        <v/>
      </c>
      <c r="I2" s="95"/>
      <c r="J2" s="95"/>
      <c r="K2" s="95"/>
      <c r="L2" s="95"/>
      <c r="M2" s="95"/>
      <c r="N2" s="95"/>
      <c r="O2" s="95"/>
      <c r="P2" s="95"/>
      <c r="Q2" s="95"/>
      <c r="R2" s="95"/>
      <c r="S2" s="95"/>
      <c r="T2" s="95"/>
      <c r="U2" s="95"/>
      <c r="V2" s="95"/>
      <c r="W2" s="95"/>
      <c r="X2" s="95"/>
      <c r="Y2" s="95"/>
      <c r="Z2" s="95"/>
    </row>
    <row r="3" spans="1:26" ht="23.25" customHeight="1">
      <c r="A3" s="96" t="s">
        <v>6</v>
      </c>
      <c r="B3" s="93">
        <v>3</v>
      </c>
      <c r="C3" s="93"/>
      <c r="D3" s="94" t="str">
        <f>_xlfn.IFNA(VLOOKUP('Lever 1 Success Critera'!C4,$A$1:$B$4,2,FALSE),"")</f>
        <v/>
      </c>
      <c r="E3" s="94" t="str">
        <f>_xlfn.IFNA(VLOOKUP('Lever 2 Sucess Criteria'!C4,$A$1:$B$4,2,FALSE),"")</f>
        <v/>
      </c>
      <c r="F3" s="94" t="str">
        <f>_xlfn.IFNA(VLOOKUP('Lever 3 Success Criteria'!C4,$A$1:$B$4,2,FALSE),"")</f>
        <v/>
      </c>
      <c r="G3" s="94" t="str">
        <f>_xlfn.IFNA(VLOOKUP('Lever 4 Success Criteria'!C4,$A$1:$B$4,2,FALSE),"")</f>
        <v/>
      </c>
      <c r="H3" s="94" t="str">
        <f>_xlfn.IFNA(VLOOKUP('Lever 5 Success Criteria'!C4,$A$1:$B$4,2,FALSE),"")</f>
        <v/>
      </c>
      <c r="I3" s="95"/>
      <c r="J3" s="95"/>
      <c r="K3" s="95"/>
      <c r="L3" s="95"/>
      <c r="M3" s="95"/>
      <c r="N3" s="95"/>
      <c r="O3" s="95"/>
      <c r="P3" s="95"/>
      <c r="Q3" s="95"/>
      <c r="R3" s="95"/>
      <c r="S3" s="95"/>
      <c r="T3" s="95"/>
      <c r="U3" s="95"/>
      <c r="V3" s="95"/>
      <c r="W3" s="95"/>
      <c r="X3" s="95"/>
      <c r="Y3" s="95"/>
      <c r="Z3" s="95"/>
    </row>
    <row r="4" spans="1:26" ht="23.25" customHeight="1">
      <c r="A4" s="97" t="s">
        <v>7</v>
      </c>
      <c r="B4" s="93">
        <v>4</v>
      </c>
      <c r="C4" s="93"/>
      <c r="D4" s="94" t="str">
        <f>_xlfn.IFNA(VLOOKUP('Lever 1 Success Critera'!C5,$A$1:$B$4,2,FALSE),"")</f>
        <v/>
      </c>
      <c r="E4" s="94" t="str">
        <f>_xlfn.IFNA(VLOOKUP('Lever 2 Sucess Criteria'!C5,$A$1:$B$4,2,FALSE),"")</f>
        <v/>
      </c>
      <c r="F4" s="94" t="str">
        <f>_xlfn.IFNA(VLOOKUP('Lever 3 Success Criteria'!C5,$A$1:$B$4,2,FALSE),"")</f>
        <v/>
      </c>
      <c r="G4" s="94" t="str">
        <f>_xlfn.IFNA(VLOOKUP('Lever 4 Success Criteria'!C5,$A$1:$B$4,2,FALSE),"")</f>
        <v/>
      </c>
      <c r="H4" s="94" t="str">
        <f>_xlfn.IFNA(VLOOKUP('Lever 5 Success Criteria'!C5,$A$1:$B$4,2,FALSE),"")</f>
        <v/>
      </c>
      <c r="I4" s="95"/>
      <c r="J4" s="95"/>
      <c r="K4" s="95"/>
      <c r="L4" s="95"/>
      <c r="M4" s="95"/>
      <c r="N4" s="95"/>
      <c r="O4" s="95"/>
      <c r="P4" s="95"/>
      <c r="Q4" s="95"/>
      <c r="R4" s="95"/>
      <c r="S4" s="95"/>
      <c r="T4" s="95"/>
      <c r="U4" s="95"/>
      <c r="V4" s="95"/>
      <c r="W4" s="95"/>
      <c r="X4" s="95"/>
      <c r="Y4" s="95"/>
      <c r="Z4" s="95"/>
    </row>
    <row r="5" spans="1:26" ht="23.25" customHeight="1">
      <c r="A5" s="95"/>
      <c r="B5" s="95"/>
      <c r="C5" s="95"/>
      <c r="D5" s="94" t="str">
        <f>_xlfn.IFNA(VLOOKUP('Lever 1 Success Critera'!C6,$A$1:$B$4,2,FALSE),"")</f>
        <v/>
      </c>
      <c r="E5" s="94" t="str">
        <f>_xlfn.IFNA(VLOOKUP('Lever 2 Sucess Criteria'!C6,$A$1:$B$4,2,FALSE),"")</f>
        <v/>
      </c>
      <c r="F5" s="94" t="str">
        <f>_xlfn.IFNA(VLOOKUP('Lever 3 Success Criteria'!C6,$A$1:$B$4,2,FALSE),"")</f>
        <v/>
      </c>
      <c r="G5" s="94" t="str">
        <f>_xlfn.IFNA(VLOOKUP('Lever 4 Success Criteria'!C6,$A$1:$B$4,2,FALSE),"")</f>
        <v/>
      </c>
      <c r="H5" s="94" t="str">
        <f>_xlfn.IFNA(VLOOKUP('Lever 5 Success Criteria'!C6,$A$1:$B$4,2,FALSE),"")</f>
        <v/>
      </c>
      <c r="I5" s="95"/>
      <c r="J5" s="95"/>
      <c r="K5" s="95"/>
      <c r="L5" s="95"/>
      <c r="M5" s="95"/>
      <c r="N5" s="95"/>
      <c r="O5" s="95"/>
      <c r="P5" s="95"/>
      <c r="Q5" s="95"/>
      <c r="R5" s="95"/>
      <c r="S5" s="95"/>
      <c r="T5" s="95"/>
      <c r="U5" s="95"/>
      <c r="V5" s="95"/>
      <c r="W5" s="95"/>
      <c r="X5" s="95"/>
      <c r="Y5" s="95"/>
      <c r="Z5" s="95"/>
    </row>
    <row r="6" spans="1:26" ht="23.25" customHeight="1">
      <c r="A6" s="95"/>
      <c r="B6" s="95"/>
      <c r="C6" s="95"/>
      <c r="D6" s="94" t="str">
        <f>_xlfn.IFNA(VLOOKUP('Lever 1 Success Critera'!C7,$A$1:$B$4,2,FALSE),"")</f>
        <v/>
      </c>
      <c r="E6" s="94" t="str">
        <f>_xlfn.IFNA(VLOOKUP('Lever 2 Sucess Criteria'!C7,$A$1:$B$4,2,FALSE),"")</f>
        <v/>
      </c>
      <c r="F6" s="94" t="str">
        <f>_xlfn.IFNA(VLOOKUP('Lever 3 Success Criteria'!C7,$A$1:$B$4,2,FALSE),"")</f>
        <v/>
      </c>
      <c r="G6" s="94" t="str">
        <f>_xlfn.IFNA(VLOOKUP('Lever 4 Success Criteria'!C7,$A$1:$B$4,2,FALSE),"")</f>
        <v/>
      </c>
      <c r="H6" s="94" t="str">
        <f>_xlfn.IFNA(VLOOKUP('Lever 5 Success Criteria'!C7,$A$1:$B$4,2,FALSE),"")</f>
        <v/>
      </c>
      <c r="I6" s="95"/>
      <c r="J6" s="95"/>
      <c r="K6" s="95"/>
      <c r="L6" s="95"/>
      <c r="M6" s="95"/>
      <c r="N6" s="95"/>
      <c r="O6" s="95"/>
      <c r="P6" s="95"/>
      <c r="Q6" s="95"/>
      <c r="R6" s="95"/>
      <c r="S6" s="95"/>
      <c r="T6" s="95"/>
      <c r="U6" s="95"/>
      <c r="V6" s="95"/>
      <c r="W6" s="95"/>
      <c r="X6" s="95"/>
      <c r="Y6" s="95"/>
      <c r="Z6" s="95"/>
    </row>
    <row r="7" spans="1:26" ht="23.25" customHeight="1">
      <c r="A7" s="86" t="s">
        <v>188</v>
      </c>
      <c r="B7" s="98" t="str">
        <f>_xlfn.IFS(D34&gt;=0.85,"Exemplary",D34&gt;=0.7,"Exceeds",D34&gt;=0.5,"Established",D34&gt;0.25,"In Progress",D34&gt;=0,"Pending")</f>
        <v>Pending</v>
      </c>
      <c r="C7" s="99"/>
      <c r="D7" s="94" t="str">
        <f>_xlfn.IFNA(VLOOKUP('Lever 1 Success Critera'!C8,$A$1:$B$4,2,FALSE),"")</f>
        <v/>
      </c>
      <c r="E7" s="94" t="str">
        <f>_xlfn.IFNA(VLOOKUP('Lever 2 Sucess Criteria'!C8,$A$1:$B$4,2,FALSE),"")</f>
        <v/>
      </c>
      <c r="F7" s="94" t="str">
        <f>_xlfn.IFNA(VLOOKUP('Lever 3 Success Criteria'!C8,$A$1:$B$4,2,FALSE),"")</f>
        <v/>
      </c>
      <c r="G7" s="94" t="str">
        <f>_xlfn.IFNA(VLOOKUP('Lever 4 Success Criteria'!C8,$A$1:$B$4,2,FALSE),"")</f>
        <v/>
      </c>
      <c r="H7" s="94" t="str">
        <f>_xlfn.IFNA(VLOOKUP('Lever 5 Success Criteria'!C8,$A$1:$B$4,2,FALSE),"")</f>
        <v/>
      </c>
      <c r="I7" s="95"/>
      <c r="J7" s="95"/>
      <c r="K7" s="95"/>
      <c r="L7" s="95"/>
      <c r="M7" s="95"/>
      <c r="N7" s="95"/>
      <c r="O7" s="95"/>
      <c r="P7" s="95"/>
      <c r="Q7" s="95"/>
      <c r="R7" s="95"/>
      <c r="S7" s="95"/>
      <c r="T7" s="95"/>
      <c r="U7" s="95"/>
      <c r="V7" s="95"/>
      <c r="W7" s="95"/>
      <c r="X7" s="95"/>
      <c r="Y7" s="95"/>
      <c r="Z7" s="95"/>
    </row>
    <row r="8" spans="1:26" ht="23.25" customHeight="1">
      <c r="A8" s="87" t="s">
        <v>184</v>
      </c>
      <c r="B8" s="98" t="str" cm="1">
        <f t="array" ref="B8">_xlfn.IFS(E26&gt;=0.85,"Exemplary",E26&gt;=0.7,"Exceeds",E26&gt;=0.5,"Established",E26&gt;0.25,"In Progress",E26&gt;=0,"Pending")</f>
        <v>Pending</v>
      </c>
      <c r="C8" s="95"/>
      <c r="D8" s="94" t="str">
        <f>_xlfn.IFNA(VLOOKUP('Lever 1 Success Critera'!C9,$A$1:$B$4,2,FALSE),"")</f>
        <v/>
      </c>
      <c r="E8" s="94" t="str">
        <f>_xlfn.IFNA(VLOOKUP('Lever 2 Sucess Criteria'!C9,$A$1:$B$4,2,FALSE),"")</f>
        <v/>
      </c>
      <c r="F8" s="94" t="str">
        <f>_xlfn.IFNA(VLOOKUP('Lever 3 Success Criteria'!C9,$A$1:$B$4,2,FALSE),"")</f>
        <v/>
      </c>
      <c r="G8" s="94" t="str">
        <f>_xlfn.IFNA(VLOOKUP('Lever 4 Success Criteria'!C9,$A$1:$B$4,2,FALSE),"")</f>
        <v/>
      </c>
      <c r="H8" s="94" t="str">
        <f>_xlfn.IFNA(VLOOKUP('Lever 5 Success Criteria'!C9,$A$1:$B$4,2,FALSE),"")</f>
        <v/>
      </c>
      <c r="I8" s="95"/>
      <c r="J8" s="95"/>
      <c r="K8" s="95"/>
      <c r="L8" s="95"/>
      <c r="M8" s="95"/>
      <c r="N8" s="95"/>
      <c r="O8" s="95"/>
      <c r="P8" s="95"/>
      <c r="Q8" s="95"/>
      <c r="R8" s="95"/>
      <c r="S8" s="95"/>
      <c r="T8" s="95"/>
      <c r="U8" s="95"/>
      <c r="V8" s="95"/>
      <c r="W8" s="95"/>
      <c r="X8" s="95"/>
      <c r="Y8" s="95"/>
      <c r="Z8" s="95"/>
    </row>
    <row r="9" spans="1:26" ht="23.25" customHeight="1">
      <c r="A9" s="88" t="s">
        <v>189</v>
      </c>
      <c r="B9" s="98" t="str" cm="1">
        <f t="array" ref="B9">_xlfn.IFS(F19&gt;=0.85,"Exemplary",F19&gt;=0.7,"Exceeds",F19&gt;=0.5,"Established",F19&gt;0.25,"In Progress",F19&gt;=0,"Pending")</f>
        <v>Pending</v>
      </c>
      <c r="C9" s="95"/>
      <c r="D9" s="94" t="str">
        <f>_xlfn.IFNA(VLOOKUP('Lever 1 Success Critera'!C10,$A$1:$B$4,2,FALSE),"")</f>
        <v/>
      </c>
      <c r="E9" s="94" t="str">
        <f>_xlfn.IFNA(VLOOKUP('Lever 2 Sucess Criteria'!C10,$A$1:$B$4,2,FALSE),"")</f>
        <v/>
      </c>
      <c r="F9" s="94" t="str">
        <f>_xlfn.IFNA(VLOOKUP('Lever 3 Success Criteria'!C10,$A$1:$B$4,2,FALSE),"")</f>
        <v/>
      </c>
      <c r="G9" s="94" t="str">
        <f>_xlfn.IFNA(VLOOKUP('Lever 4 Success Criteria'!C10,$A$1:$B$4,2,FALSE),"")</f>
        <v/>
      </c>
      <c r="H9" s="94" t="str">
        <f>_xlfn.IFNA(VLOOKUP('Lever 5 Success Criteria'!C10,$A$1:$B$4,2,FALSE),"")</f>
        <v/>
      </c>
      <c r="I9" s="95"/>
      <c r="J9" s="95"/>
      <c r="K9" s="95"/>
      <c r="L9" s="95"/>
      <c r="M9" s="95"/>
      <c r="N9" s="95"/>
      <c r="O9" s="95"/>
      <c r="P9" s="95"/>
      <c r="Q9" s="95"/>
      <c r="R9" s="95"/>
      <c r="S9" s="95"/>
      <c r="T9" s="95"/>
      <c r="U9" s="95"/>
      <c r="V9" s="95"/>
      <c r="W9" s="95"/>
      <c r="X9" s="95"/>
      <c r="Y9" s="95"/>
      <c r="Z9" s="95"/>
    </row>
    <row r="10" spans="1:26" ht="23.25" customHeight="1">
      <c r="A10" s="89" t="s">
        <v>190</v>
      </c>
      <c r="B10" s="98" t="str" cm="1">
        <f t="array" ref="B10">_xlfn.IFS(G29&gt;=0.85,"Exemplary",G29&gt;=0.7,"Exceeds",G29&gt;=0.5,"Established",G29&gt;0.25,"In Progress",G29&gt;=0,"Pending")</f>
        <v>Pending</v>
      </c>
      <c r="C10" s="95"/>
      <c r="D10" s="94" t="str">
        <f>_xlfn.IFNA(VLOOKUP('Lever 1 Success Critera'!C11,$A$1:$B$4,2,FALSE),"")</f>
        <v/>
      </c>
      <c r="E10" s="94" t="str">
        <f>_xlfn.IFNA(VLOOKUP('Lever 2 Sucess Criteria'!C11,$A$1:$B$4,2,FALSE),"")</f>
        <v/>
      </c>
      <c r="F10" s="94" t="str">
        <f>_xlfn.IFNA(VLOOKUP('Lever 3 Success Criteria'!C11,$A$1:$B$4,2,FALSE),"")</f>
        <v/>
      </c>
      <c r="G10" s="94" t="str">
        <f>_xlfn.IFNA(VLOOKUP('Lever 4 Success Criteria'!C11,$A$1:$B$4,2,FALSE),"")</f>
        <v/>
      </c>
      <c r="H10" s="94" t="str">
        <f>_xlfn.IFNA(VLOOKUP('Lever 5 Success Criteria'!C11,$A$1:$B$4,2,FALSE),"")</f>
        <v/>
      </c>
      <c r="I10" s="95"/>
      <c r="J10" s="95"/>
      <c r="K10" s="95"/>
      <c r="L10" s="95"/>
      <c r="M10" s="95"/>
      <c r="N10" s="95"/>
      <c r="O10" s="95"/>
      <c r="P10" s="95"/>
      <c r="Q10" s="95"/>
      <c r="R10" s="95"/>
      <c r="S10" s="95"/>
      <c r="T10" s="95"/>
      <c r="U10" s="95"/>
      <c r="V10" s="95"/>
      <c r="W10" s="95"/>
      <c r="X10" s="95"/>
      <c r="Y10" s="95"/>
      <c r="Z10" s="95"/>
    </row>
    <row r="11" spans="1:26" ht="23.25" customHeight="1">
      <c r="A11" s="90" t="s">
        <v>191</v>
      </c>
      <c r="B11" s="98" t="str" cm="1">
        <f t="array" ref="B11">_xlfn.IFS(H15&gt;=0.85,"Exemplary",H15&gt;=0.7,"Exceeds",H15&gt;=0.5,"Established",H15&gt;0.25,"In Progress",H15&gt;=0,"Pending")</f>
        <v>Pending</v>
      </c>
      <c r="C11" s="95"/>
      <c r="D11" s="94" t="str">
        <f>_xlfn.IFNA(VLOOKUP('Lever 1 Success Critera'!C12,$A$1:$B$4,2,FALSE),"")</f>
        <v/>
      </c>
      <c r="E11" s="94" t="str">
        <f>_xlfn.IFNA(VLOOKUP('Lever 2 Sucess Criteria'!C12,$A$1:$B$4,2,FALSE),"")</f>
        <v/>
      </c>
      <c r="F11" s="94" t="str">
        <f>_xlfn.IFNA(VLOOKUP('Lever 3 Success Criteria'!C12,$A$1:$B$4,2,FALSE),"")</f>
        <v/>
      </c>
      <c r="G11" s="94" t="str">
        <f>_xlfn.IFNA(VLOOKUP('Lever 4 Success Criteria'!C12,$A$1:$B$4,2,FALSE),"")</f>
        <v/>
      </c>
      <c r="H11" s="94" t="str">
        <f>_xlfn.IFNA(VLOOKUP('Lever 5 Success Criteria'!C12,$A$1:$B$4,2,FALSE),"")</f>
        <v/>
      </c>
      <c r="I11" s="95"/>
      <c r="J11" s="95"/>
      <c r="K11" s="95"/>
      <c r="L11" s="95"/>
      <c r="M11" s="95"/>
      <c r="N11" s="95"/>
      <c r="O11" s="95"/>
      <c r="P11" s="95"/>
      <c r="Q11" s="95"/>
      <c r="R11" s="95"/>
      <c r="S11" s="95"/>
      <c r="T11" s="95"/>
      <c r="U11" s="95"/>
      <c r="V11" s="95"/>
      <c r="W11" s="95"/>
      <c r="X11" s="95"/>
      <c r="Y11" s="95"/>
      <c r="Z11" s="95"/>
    </row>
    <row r="12" spans="1:26" ht="23.25" customHeight="1">
      <c r="C12" s="95"/>
      <c r="D12" s="94" t="str">
        <f>_xlfn.IFNA(VLOOKUP('Lever 1 Success Critera'!C13,$A$1:$B$4,2,FALSE),"")</f>
        <v/>
      </c>
      <c r="E12" s="94" t="str">
        <f>_xlfn.IFNA(VLOOKUP('Lever 2 Sucess Criteria'!C13,$A$1:$B$4,2,FALSE),"")</f>
        <v/>
      </c>
      <c r="F12" s="94" t="str">
        <f>_xlfn.IFNA(VLOOKUP('Lever 3 Success Criteria'!C13,$A$1:$B$4,2,FALSE),"")</f>
        <v/>
      </c>
      <c r="G12" s="94" t="str">
        <f>_xlfn.IFNA(VLOOKUP('Lever 4 Success Criteria'!C13,$A$1:$B$4,2,FALSE),"")</f>
        <v/>
      </c>
      <c r="H12" s="94" t="str">
        <f>_xlfn.IFNA(VLOOKUP('Lever 5 Success Criteria'!C13,$A$1:$B$4,2,FALSE),"")</f>
        <v/>
      </c>
      <c r="I12" s="95"/>
      <c r="J12" s="95"/>
      <c r="K12" s="95"/>
      <c r="L12" s="95"/>
      <c r="M12" s="95"/>
      <c r="N12" s="95"/>
      <c r="O12" s="95"/>
      <c r="P12" s="95"/>
      <c r="Q12" s="95"/>
      <c r="R12" s="95"/>
      <c r="S12" s="95"/>
      <c r="T12" s="95"/>
      <c r="U12" s="95"/>
      <c r="V12" s="95"/>
      <c r="W12" s="95"/>
      <c r="X12" s="95"/>
      <c r="Y12" s="95"/>
      <c r="Z12" s="95"/>
    </row>
    <row r="13" spans="1:26" ht="23.25" customHeight="1">
      <c r="A13" s="100" t="s">
        <v>192</v>
      </c>
      <c r="B13" s="101">
        <f>AVERAGE(D34,E26,F19,G29,H15)</f>
        <v>0</v>
      </c>
      <c r="C13" s="95"/>
      <c r="D13" s="94" t="str">
        <f>_xlfn.IFNA(VLOOKUP('Lever 1 Success Critera'!C14,$A$1:$B$4,2,FALSE),"")</f>
        <v/>
      </c>
      <c r="E13" s="94" t="str">
        <f>_xlfn.IFNA(VLOOKUP('Lever 2 Sucess Criteria'!C14,$A$1:$B$4,2,FALSE),"")</f>
        <v/>
      </c>
      <c r="F13" s="94" t="str">
        <f>_xlfn.IFNA(VLOOKUP('Lever 3 Success Criteria'!C14,$A$1:$B$4,2,FALSE),"")</f>
        <v/>
      </c>
      <c r="G13" s="94" t="str">
        <f>_xlfn.IFNA(VLOOKUP('Lever 4 Success Criteria'!C14,$A$1:$B$4,2,FALSE),"")</f>
        <v/>
      </c>
      <c r="H13" s="94" t="str">
        <f>_xlfn.IFNA(VLOOKUP('Lever 5 Success Criteria'!C14,$A$1:$B$4,2,FALSE),"")</f>
        <v/>
      </c>
      <c r="I13" s="95"/>
      <c r="J13" s="95"/>
      <c r="K13" s="95"/>
      <c r="L13" s="95"/>
      <c r="M13" s="95"/>
      <c r="N13" s="95"/>
      <c r="O13" s="95"/>
      <c r="P13" s="95"/>
      <c r="Q13" s="95"/>
      <c r="R13" s="95"/>
      <c r="S13" s="95"/>
      <c r="T13" s="95"/>
      <c r="U13" s="95"/>
      <c r="V13" s="95"/>
      <c r="W13" s="95"/>
      <c r="X13" s="95"/>
      <c r="Y13" s="95"/>
      <c r="Z13" s="95"/>
    </row>
    <row r="14" spans="1:26" ht="23.25" customHeight="1">
      <c r="A14" s="95"/>
      <c r="B14" s="98" t="str" cm="1">
        <f t="array" ref="B14">_xlfn.IFS(B13&gt;=0.9,"Exemplary",B13&gt;=0.8,"Exceeds",B13&gt;=0.7,"Established",B13&gt;=0.25,"In Progress",B13&gt;=0,"Pending")</f>
        <v>Pending</v>
      </c>
      <c r="C14" s="95"/>
      <c r="D14" s="94" t="str">
        <f>_xlfn.IFNA(VLOOKUP('Lever 1 Success Critera'!C15,$A$1:$B$4,2,FALSE),"")</f>
        <v/>
      </c>
      <c r="E14" s="94" t="str">
        <f>_xlfn.IFNA(VLOOKUP('Lever 2 Sucess Criteria'!C15,$A$1:$B$4,2,FALSE),"")</f>
        <v/>
      </c>
      <c r="F14" s="94" t="str">
        <f>_xlfn.IFNA(VLOOKUP('Lever 3 Success Criteria'!C15,$A$1:$B$4,2,FALSE),"")</f>
        <v/>
      </c>
      <c r="G14" s="94" t="str">
        <f>_xlfn.IFNA(VLOOKUP('Lever 4 Success Criteria'!C15,$A$1:$B$4,2,FALSE),"")</f>
        <v/>
      </c>
      <c r="H14" s="102">
        <f>SUM(H2:H13)</f>
        <v>0</v>
      </c>
      <c r="I14" s="95"/>
      <c r="J14" s="95"/>
      <c r="K14" s="95"/>
      <c r="L14" s="95"/>
      <c r="M14" s="95"/>
      <c r="N14" s="95"/>
      <c r="O14" s="95"/>
      <c r="P14" s="95"/>
      <c r="Q14" s="95"/>
      <c r="R14" s="95"/>
      <c r="S14" s="95"/>
      <c r="T14" s="95"/>
      <c r="U14" s="95"/>
      <c r="V14" s="95"/>
      <c r="W14" s="95"/>
      <c r="X14" s="95"/>
      <c r="Y14" s="95"/>
      <c r="Z14" s="95"/>
    </row>
    <row r="15" spans="1:26" ht="23.25" customHeight="1">
      <c r="A15" s="95"/>
      <c r="B15" s="95"/>
      <c r="C15" s="95"/>
      <c r="D15" s="94" t="str">
        <f>_xlfn.IFNA(VLOOKUP('Lever 1 Success Critera'!C16,$A$1:$B$4,2,FALSE),"")</f>
        <v/>
      </c>
      <c r="E15" s="94" t="str">
        <f>_xlfn.IFNA(VLOOKUP('Lever 2 Sucess Criteria'!C16,$A$1:$B$4,2,FALSE),"")</f>
        <v/>
      </c>
      <c r="F15" s="94" t="str">
        <f>_xlfn.IFNA(VLOOKUP('Lever 3 Success Criteria'!C16,$A$1:$B$4,2,FALSE),"")</f>
        <v/>
      </c>
      <c r="G15" s="94" t="str">
        <f>_xlfn.IFNA(VLOOKUP('Lever 4 Success Criteria'!C16,$A$1:$B$4,2,FALSE),"")</f>
        <v/>
      </c>
      <c r="H15" s="103">
        <f>H14/48</f>
        <v>0</v>
      </c>
      <c r="I15" s="95"/>
      <c r="J15" s="95"/>
      <c r="K15" s="95"/>
      <c r="L15" s="95"/>
      <c r="M15" s="95"/>
      <c r="N15" s="95"/>
      <c r="O15" s="95"/>
      <c r="P15" s="95"/>
      <c r="Q15" s="95"/>
      <c r="R15" s="95"/>
      <c r="S15" s="95"/>
      <c r="T15" s="95"/>
      <c r="U15" s="95"/>
      <c r="V15" s="95"/>
      <c r="W15" s="95"/>
      <c r="X15" s="95"/>
      <c r="Y15" s="95"/>
      <c r="Z15" s="95"/>
    </row>
    <row r="16" spans="1:26" ht="23.25" customHeight="1">
      <c r="A16" s="95"/>
      <c r="B16" s="95"/>
      <c r="C16" s="95"/>
      <c r="D16" s="94" t="str">
        <f>_xlfn.IFNA(VLOOKUP('Lever 1 Success Critera'!C17,$A$1:$B$4,2,FALSE),"")</f>
        <v/>
      </c>
      <c r="E16" s="94" t="str">
        <f>_xlfn.IFNA(VLOOKUP('Lever 2 Sucess Criteria'!C17,$A$1:$B$4,2,FALSE),"")</f>
        <v/>
      </c>
      <c r="F16" s="94" t="str">
        <f>_xlfn.IFNA(VLOOKUP('Lever 3 Success Criteria'!C17,$A$1:$B$4,2,FALSE),"")</f>
        <v/>
      </c>
      <c r="G16" s="94" t="str">
        <f>_xlfn.IFNA(VLOOKUP('Lever 4 Success Criteria'!C17,$A$1:$B$4,2,FALSE),"")</f>
        <v/>
      </c>
      <c r="I16" s="95"/>
      <c r="J16" s="95"/>
      <c r="K16" s="95"/>
      <c r="L16" s="95"/>
      <c r="M16" s="95"/>
      <c r="N16" s="95"/>
      <c r="O16" s="95"/>
      <c r="P16" s="95"/>
      <c r="Q16" s="95"/>
      <c r="R16" s="95"/>
      <c r="S16" s="95"/>
      <c r="T16" s="95"/>
      <c r="U16" s="95"/>
      <c r="V16" s="95"/>
      <c r="W16" s="95"/>
      <c r="X16" s="95"/>
      <c r="Y16" s="95"/>
      <c r="Z16" s="95"/>
    </row>
    <row r="17" spans="1:26" ht="23.25" customHeight="1">
      <c r="A17" s="95"/>
      <c r="B17" s="95"/>
      <c r="C17" s="95"/>
      <c r="D17" s="94" t="str">
        <f>_xlfn.IFNA(VLOOKUP('Lever 1 Success Critera'!C18,$A$1:$B$4,2,FALSE),"")</f>
        <v/>
      </c>
      <c r="E17" s="94" t="str">
        <f>_xlfn.IFNA(VLOOKUP('Lever 2 Sucess Criteria'!C18,$A$1:$B$4,2,FALSE),"")</f>
        <v/>
      </c>
      <c r="F17" s="94" t="str">
        <f>_xlfn.IFNA(VLOOKUP('Lever 3 Success Criteria'!C18,$A$1:$B$4,2,FALSE),"")</f>
        <v/>
      </c>
      <c r="G17" s="94" t="str">
        <f>_xlfn.IFNA(VLOOKUP('Lever 4 Success Criteria'!C18,$A$1:$B$4,2,FALSE),"")</f>
        <v/>
      </c>
      <c r="H17" s="95"/>
      <c r="I17" s="95"/>
      <c r="J17" s="95"/>
      <c r="K17" s="95"/>
      <c r="L17" s="95"/>
      <c r="M17" s="95"/>
      <c r="N17" s="95"/>
      <c r="O17" s="95"/>
      <c r="P17" s="95"/>
      <c r="Q17" s="95"/>
      <c r="R17" s="95"/>
      <c r="S17" s="95"/>
      <c r="T17" s="95"/>
      <c r="U17" s="95"/>
      <c r="V17" s="95"/>
      <c r="W17" s="95"/>
      <c r="X17" s="95"/>
      <c r="Y17" s="95"/>
      <c r="Z17" s="95"/>
    </row>
    <row r="18" spans="1:26" ht="23.25" customHeight="1">
      <c r="A18" s="95"/>
      <c r="B18" s="95"/>
      <c r="C18" s="95"/>
      <c r="D18" s="94" t="str">
        <f>_xlfn.IFNA(VLOOKUP('Lever 1 Success Critera'!C19,$A$1:$B$4,2,FALSE),"")</f>
        <v/>
      </c>
      <c r="E18" s="94" t="str">
        <f>_xlfn.IFNA(VLOOKUP('Lever 2 Sucess Criteria'!C19,$A$1:$B$4,2,FALSE),"")</f>
        <v/>
      </c>
      <c r="F18" s="104">
        <f>SUM(F2:F17)</f>
        <v>0</v>
      </c>
      <c r="G18" s="94" t="str">
        <f>_xlfn.IFNA(VLOOKUP('Lever 4 Success Criteria'!C19,$A$1:$B$4,2,FALSE),"")</f>
        <v/>
      </c>
      <c r="H18" s="95"/>
      <c r="I18" s="95"/>
      <c r="J18" s="95"/>
      <c r="K18" s="95"/>
      <c r="L18" s="95"/>
      <c r="M18" s="95"/>
      <c r="N18" s="95"/>
      <c r="O18" s="95"/>
      <c r="P18" s="95"/>
      <c r="Q18" s="95"/>
      <c r="R18" s="95"/>
      <c r="S18" s="95"/>
      <c r="T18" s="95"/>
      <c r="U18" s="95"/>
      <c r="V18" s="95"/>
      <c r="W18" s="95"/>
      <c r="X18" s="95"/>
      <c r="Y18" s="95"/>
      <c r="Z18" s="95"/>
    </row>
    <row r="19" spans="1:26" ht="23.25" customHeight="1">
      <c r="A19" s="95"/>
      <c r="B19" s="95"/>
      <c r="C19" s="95"/>
      <c r="D19" s="94" t="str">
        <f>_xlfn.IFNA(VLOOKUP('Lever 1 Success Critera'!C20,$A$1:$B$4,2,FALSE),"")</f>
        <v/>
      </c>
      <c r="E19" s="94" t="str">
        <f>_xlfn.IFNA(VLOOKUP('Lever 2 Sucess Criteria'!C20,$A$1:$B$4,2,FALSE),"")</f>
        <v/>
      </c>
      <c r="F19" s="105">
        <f>F18/64</f>
        <v>0</v>
      </c>
      <c r="G19" s="94" t="str">
        <f>_xlfn.IFNA(VLOOKUP('Lever 4 Success Criteria'!C20,$A$1:$B$4,2,FALSE),"")</f>
        <v/>
      </c>
      <c r="H19" s="95"/>
      <c r="I19" s="95"/>
      <c r="J19" s="95"/>
      <c r="K19" s="95"/>
      <c r="L19" s="95"/>
      <c r="M19" s="95"/>
      <c r="N19" s="95"/>
      <c r="O19" s="95"/>
      <c r="P19" s="95"/>
      <c r="Q19" s="95"/>
      <c r="R19" s="95"/>
      <c r="S19" s="95"/>
      <c r="T19" s="95"/>
      <c r="U19" s="95"/>
      <c r="V19" s="95"/>
      <c r="W19" s="95"/>
      <c r="X19" s="95"/>
      <c r="Y19" s="95"/>
      <c r="Z19" s="95"/>
    </row>
    <row r="20" spans="1:26" ht="23.25" customHeight="1">
      <c r="A20" s="95"/>
      <c r="B20" s="95"/>
      <c r="C20" s="95"/>
      <c r="D20" s="94" t="str">
        <f>_xlfn.IFNA(VLOOKUP('Lever 1 Success Critera'!C21,$A$1:$B$4,2,FALSE),"")</f>
        <v/>
      </c>
      <c r="E20" s="94" t="str">
        <f>_xlfn.IFNA(VLOOKUP('Lever 2 Sucess Criteria'!C21,$A$1:$B$4,2,FALSE),"")</f>
        <v/>
      </c>
      <c r="F20" s="95"/>
      <c r="G20" s="94" t="str">
        <f>_xlfn.IFNA(VLOOKUP('Lever 4 Success Criteria'!C21,$A$1:$B$4,2,FALSE),"")</f>
        <v/>
      </c>
      <c r="H20" s="95"/>
      <c r="I20" s="95"/>
      <c r="J20" s="95"/>
      <c r="K20" s="95"/>
      <c r="L20" s="95"/>
      <c r="M20" s="95"/>
      <c r="N20" s="95"/>
      <c r="O20" s="95"/>
      <c r="P20" s="95"/>
      <c r="Q20" s="95"/>
      <c r="R20" s="95"/>
      <c r="S20" s="95"/>
      <c r="T20" s="95"/>
      <c r="U20" s="95"/>
      <c r="V20" s="95"/>
      <c r="W20" s="95"/>
      <c r="X20" s="95"/>
      <c r="Y20" s="95"/>
      <c r="Z20" s="95"/>
    </row>
    <row r="21" spans="1:26" ht="23.25" customHeight="1">
      <c r="A21" s="95"/>
      <c r="B21" s="95"/>
      <c r="C21" s="95"/>
      <c r="D21" s="94" t="str">
        <f>_xlfn.IFNA(VLOOKUP('Lever 1 Success Critera'!C22,$A$1:$B$4,2,FALSE),"")</f>
        <v/>
      </c>
      <c r="E21" s="94" t="str">
        <f>_xlfn.IFNA(VLOOKUP('Lever 2 Sucess Criteria'!C22,$A$1:$B$4,2,FALSE),"")</f>
        <v/>
      </c>
      <c r="F21" s="95"/>
      <c r="G21" s="94" t="str">
        <f>_xlfn.IFNA(VLOOKUP('Lever 4 Success Criteria'!C22,$A$1:$B$4,2,FALSE),"")</f>
        <v/>
      </c>
      <c r="H21" s="95"/>
      <c r="I21" s="95"/>
      <c r="J21" s="95"/>
      <c r="K21" s="95"/>
      <c r="L21" s="95"/>
      <c r="M21" s="95"/>
      <c r="N21" s="95"/>
      <c r="O21" s="95"/>
      <c r="P21" s="95"/>
      <c r="Q21" s="95"/>
      <c r="R21" s="95"/>
      <c r="S21" s="95"/>
      <c r="T21" s="95"/>
      <c r="U21" s="95"/>
      <c r="V21" s="95"/>
      <c r="W21" s="95"/>
      <c r="X21" s="95"/>
      <c r="Y21" s="95"/>
      <c r="Z21" s="95"/>
    </row>
    <row r="22" spans="1:26" ht="23.25" customHeight="1">
      <c r="A22" s="95"/>
      <c r="B22" s="95"/>
      <c r="C22" s="95"/>
      <c r="D22" s="94" t="str">
        <f>_xlfn.IFNA(VLOOKUP('Lever 1 Success Critera'!C23,$A$1:$B$4,2,FALSE),"")</f>
        <v/>
      </c>
      <c r="E22" s="94" t="str">
        <f>_xlfn.IFNA(VLOOKUP('Lever 2 Sucess Criteria'!C23,$A$1:$B$4,2,FALSE),"")</f>
        <v/>
      </c>
      <c r="F22" s="95"/>
      <c r="G22" s="94" t="str">
        <f>_xlfn.IFNA(VLOOKUP('Lever 4 Success Criteria'!C23,$A$1:$B$4,2,FALSE),"")</f>
        <v/>
      </c>
      <c r="H22" s="95"/>
      <c r="I22" s="95"/>
      <c r="J22" s="95"/>
      <c r="K22" s="95"/>
      <c r="L22" s="95"/>
      <c r="M22" s="95"/>
      <c r="N22" s="95"/>
      <c r="O22" s="95"/>
      <c r="P22" s="95"/>
      <c r="Q22" s="95"/>
      <c r="R22" s="95"/>
      <c r="S22" s="95"/>
      <c r="T22" s="95"/>
      <c r="U22" s="95"/>
      <c r="V22" s="95"/>
      <c r="W22" s="95"/>
      <c r="X22" s="95"/>
      <c r="Y22" s="95"/>
      <c r="Z22" s="95"/>
    </row>
    <row r="23" spans="1:26" ht="23.25" customHeight="1">
      <c r="A23" s="95"/>
      <c r="B23" s="95"/>
      <c r="C23" s="95"/>
      <c r="D23" s="94" t="str">
        <f>_xlfn.IFNA(VLOOKUP('Lever 1 Success Critera'!C24,$A$1:$B$4,2,FALSE),"")</f>
        <v/>
      </c>
      <c r="E23" s="94" t="str">
        <f>_xlfn.IFNA(VLOOKUP('Lever 2 Sucess Criteria'!C24,$A$1:$B$4,2,FALSE),"")</f>
        <v/>
      </c>
      <c r="F23" s="95"/>
      <c r="G23" s="94" t="str">
        <f>_xlfn.IFNA(VLOOKUP('Lever 4 Success Criteria'!C24,$A$1:$B$4,2,FALSE),"")</f>
        <v/>
      </c>
      <c r="H23" s="95"/>
      <c r="I23" s="95"/>
      <c r="J23" s="95"/>
      <c r="K23" s="95"/>
      <c r="L23" s="95"/>
      <c r="M23" s="95"/>
      <c r="N23" s="95"/>
      <c r="O23" s="95"/>
      <c r="P23" s="95"/>
      <c r="Q23" s="95"/>
      <c r="R23" s="95"/>
      <c r="S23" s="95"/>
      <c r="T23" s="95"/>
      <c r="U23" s="95"/>
      <c r="V23" s="95"/>
      <c r="W23" s="95"/>
      <c r="X23" s="95"/>
      <c r="Y23" s="95"/>
      <c r="Z23" s="95"/>
    </row>
    <row r="24" spans="1:26" ht="23.25" customHeight="1">
      <c r="A24" s="95"/>
      <c r="B24" s="95"/>
      <c r="C24" s="95"/>
      <c r="D24" s="94" t="str">
        <f>_xlfn.IFNA(VLOOKUP('Lever 1 Success Critera'!C25,$A$1:$B$4,2,FALSE),"")</f>
        <v/>
      </c>
      <c r="E24" s="94" t="str">
        <f>_xlfn.IFNA(VLOOKUP('Lever 2 Sucess Criteria'!C25,$A$1:$B$4,2,FALSE),"")</f>
        <v/>
      </c>
      <c r="F24" s="95"/>
      <c r="G24" s="94" t="str">
        <f>_xlfn.IFNA(VLOOKUP('Lever 4 Success Criteria'!C25,$A$1:$B$4,2,FALSE),"")</f>
        <v/>
      </c>
      <c r="H24" s="95"/>
      <c r="I24" s="95"/>
      <c r="J24" s="95"/>
      <c r="K24" s="95"/>
      <c r="L24" s="95"/>
      <c r="M24" s="95"/>
      <c r="N24" s="95"/>
      <c r="O24" s="95"/>
      <c r="P24" s="95"/>
      <c r="Q24" s="95"/>
      <c r="R24" s="95"/>
      <c r="S24" s="95"/>
      <c r="T24" s="95"/>
      <c r="U24" s="95"/>
      <c r="V24" s="95"/>
      <c r="W24" s="95"/>
      <c r="X24" s="95"/>
      <c r="Y24" s="95"/>
      <c r="Z24" s="95"/>
    </row>
    <row r="25" spans="1:26" ht="23.25" customHeight="1">
      <c r="A25" s="95"/>
      <c r="B25" s="95"/>
      <c r="C25" s="95"/>
      <c r="D25" s="94" t="str">
        <f>_xlfn.IFNA(VLOOKUP('Lever 1 Success Critera'!C26,$A$1:$B$4,2,FALSE),"")</f>
        <v/>
      </c>
      <c r="E25" s="106">
        <f>SUM(E2:E24)</f>
        <v>0</v>
      </c>
      <c r="F25" s="95"/>
      <c r="G25" s="94" t="str">
        <f>_xlfn.IFNA(VLOOKUP('Lever 4 Success Criteria'!C26,$A$1:$B$4,2,FALSE),"")</f>
        <v/>
      </c>
      <c r="H25" s="95"/>
      <c r="I25" s="95"/>
      <c r="J25" s="95"/>
      <c r="K25" s="95"/>
      <c r="L25" s="95"/>
      <c r="M25" s="95"/>
      <c r="N25" s="95"/>
      <c r="O25" s="95"/>
      <c r="P25" s="95"/>
      <c r="Q25" s="95"/>
      <c r="R25" s="95"/>
      <c r="S25" s="95"/>
      <c r="T25" s="95"/>
      <c r="U25" s="95"/>
      <c r="V25" s="95"/>
      <c r="W25" s="95"/>
      <c r="X25" s="95"/>
      <c r="Y25" s="95"/>
      <c r="Z25" s="95"/>
    </row>
    <row r="26" spans="1:26" ht="23.25" customHeight="1">
      <c r="A26" s="95"/>
      <c r="B26" s="95"/>
      <c r="C26" s="95"/>
      <c r="D26" s="94" t="str">
        <f>_xlfn.IFNA(VLOOKUP('Lever 1 Success Critera'!C27,$A$1:$B$4,2,FALSE),"")</f>
        <v/>
      </c>
      <c r="E26" s="105">
        <f>E25/92</f>
        <v>0</v>
      </c>
      <c r="F26" s="95"/>
      <c r="G26" s="94" t="str">
        <f>_xlfn.IFNA(VLOOKUP('Lever 4 Success Criteria'!C27,$A$1:$B$4,2,FALSE),"")</f>
        <v/>
      </c>
      <c r="H26" s="95"/>
      <c r="I26" s="95"/>
      <c r="J26" s="95"/>
      <c r="K26" s="95"/>
      <c r="L26" s="95"/>
      <c r="M26" s="95"/>
      <c r="N26" s="95"/>
      <c r="O26" s="95"/>
      <c r="P26" s="95"/>
      <c r="Q26" s="95"/>
      <c r="R26" s="95"/>
      <c r="S26" s="95"/>
      <c r="T26" s="95"/>
      <c r="U26" s="95"/>
      <c r="V26" s="95"/>
      <c r="W26" s="95"/>
      <c r="X26" s="95"/>
      <c r="Y26" s="95"/>
      <c r="Z26" s="95"/>
    </row>
    <row r="27" spans="1:26" ht="23.25" customHeight="1">
      <c r="A27" s="95"/>
      <c r="B27" s="95"/>
      <c r="C27" s="95"/>
      <c r="D27" s="94" t="str">
        <f>_xlfn.IFNA(VLOOKUP('Lever 1 Success Critera'!C28,$A$1:$B$4,2,FALSE),"")</f>
        <v/>
      </c>
      <c r="F27" s="95"/>
      <c r="G27" s="94" t="str">
        <f>_xlfn.IFNA(VLOOKUP('Lever 4 Success Criteria'!C28,$A$1:$B$4,2,FALSE),"")</f>
        <v/>
      </c>
      <c r="H27" s="95"/>
      <c r="I27" s="95"/>
      <c r="J27" s="95"/>
      <c r="K27" s="95"/>
      <c r="L27" s="95"/>
      <c r="M27" s="95"/>
      <c r="N27" s="95"/>
      <c r="O27" s="95"/>
      <c r="P27" s="95"/>
      <c r="Q27" s="95"/>
      <c r="R27" s="95"/>
      <c r="S27" s="95"/>
      <c r="T27" s="95"/>
      <c r="U27" s="95"/>
      <c r="V27" s="95"/>
      <c r="W27" s="95"/>
      <c r="X27" s="95"/>
      <c r="Y27" s="95"/>
      <c r="Z27" s="95"/>
    </row>
    <row r="28" spans="1:26" ht="23.25" customHeight="1">
      <c r="A28" s="95"/>
      <c r="B28" s="95"/>
      <c r="C28" s="95"/>
      <c r="D28" s="94" t="str">
        <f>_xlfn.IFNA(VLOOKUP('Lever 1 Success Critera'!C29,$A$1:$B$4,2,FALSE),"")</f>
        <v/>
      </c>
      <c r="E28" s="95"/>
      <c r="F28" s="95"/>
      <c r="G28" s="107">
        <f>SUM(G2:G27)</f>
        <v>0</v>
      </c>
      <c r="H28" s="95"/>
      <c r="I28" s="95"/>
      <c r="J28" s="95"/>
      <c r="K28" s="95"/>
      <c r="L28" s="95"/>
      <c r="M28" s="95"/>
      <c r="N28" s="95"/>
      <c r="O28" s="95"/>
      <c r="P28" s="95"/>
      <c r="Q28" s="95"/>
      <c r="R28" s="95"/>
      <c r="S28" s="95"/>
      <c r="T28" s="95"/>
      <c r="U28" s="95"/>
      <c r="V28" s="95"/>
      <c r="W28" s="95"/>
      <c r="X28" s="95"/>
      <c r="Y28" s="95"/>
      <c r="Z28" s="95"/>
    </row>
    <row r="29" spans="1:26" ht="23.25" customHeight="1">
      <c r="A29" s="95"/>
      <c r="B29" s="95"/>
      <c r="C29" s="95"/>
      <c r="D29" s="94" t="str">
        <f>_xlfn.IFNA(VLOOKUP('Lever 1 Success Critera'!C30,$A$1:$B$4,2,FALSE),"")</f>
        <v/>
      </c>
      <c r="E29" s="95"/>
      <c r="G29" s="105">
        <f>G28/104</f>
        <v>0</v>
      </c>
      <c r="H29" s="95"/>
      <c r="I29" s="95"/>
      <c r="J29" s="95"/>
      <c r="K29" s="95"/>
      <c r="L29" s="95"/>
      <c r="M29" s="95"/>
      <c r="N29" s="95"/>
      <c r="O29" s="95"/>
      <c r="P29" s="95"/>
      <c r="Q29" s="95"/>
      <c r="R29" s="95"/>
      <c r="S29" s="95"/>
      <c r="T29" s="95"/>
      <c r="U29" s="95"/>
      <c r="V29" s="95"/>
      <c r="W29" s="95"/>
      <c r="X29" s="95"/>
      <c r="Y29" s="95"/>
      <c r="Z29" s="95"/>
    </row>
    <row r="30" spans="1:26" ht="23.25" customHeight="1">
      <c r="A30" s="95"/>
      <c r="B30" s="95"/>
      <c r="C30" s="95"/>
      <c r="D30" s="94" t="str">
        <f>_xlfn.IFNA(VLOOKUP('Lever 1 Success Critera'!C31,$A$1:$B$4,2,FALSE),"")</f>
        <v/>
      </c>
      <c r="E30" s="95"/>
      <c r="H30" s="95"/>
      <c r="I30" s="95"/>
      <c r="J30" s="95"/>
      <c r="K30" s="95"/>
      <c r="L30" s="95"/>
      <c r="M30" s="95"/>
      <c r="N30" s="95"/>
      <c r="O30" s="95"/>
      <c r="P30" s="95"/>
      <c r="Q30" s="95"/>
      <c r="R30" s="95"/>
      <c r="S30" s="95"/>
      <c r="T30" s="95"/>
      <c r="U30" s="95"/>
      <c r="V30" s="95"/>
      <c r="W30" s="95"/>
      <c r="X30" s="95"/>
      <c r="Y30" s="95"/>
      <c r="Z30" s="95"/>
    </row>
    <row r="31" spans="1:26" ht="23.25" customHeight="1">
      <c r="A31" s="95"/>
      <c r="B31" s="95"/>
      <c r="C31" s="95"/>
      <c r="D31" s="94" t="str">
        <f>_xlfn.IFNA(VLOOKUP('Lever 1 Success Critera'!C32,$A$1:$B$4,2,FALSE),"")</f>
        <v/>
      </c>
      <c r="E31" s="95"/>
      <c r="F31" s="95"/>
      <c r="G31" s="95"/>
      <c r="H31" s="95"/>
      <c r="I31" s="95"/>
      <c r="J31" s="95"/>
      <c r="K31" s="95"/>
      <c r="L31" s="95"/>
      <c r="M31" s="95"/>
      <c r="N31" s="95"/>
      <c r="O31" s="95"/>
      <c r="P31" s="95"/>
      <c r="Q31" s="95"/>
      <c r="R31" s="95"/>
      <c r="S31" s="95"/>
      <c r="T31" s="95"/>
      <c r="U31" s="95"/>
      <c r="V31" s="95"/>
      <c r="W31" s="95"/>
      <c r="X31" s="95"/>
      <c r="Y31" s="95"/>
      <c r="Z31" s="95"/>
    </row>
    <row r="32" spans="1:26" ht="23.25" customHeight="1">
      <c r="A32" s="95"/>
      <c r="B32" s="95"/>
      <c r="C32" s="95"/>
      <c r="D32" s="94" t="str">
        <f>_xlfn.IFNA(VLOOKUP('Lever 1 Success Critera'!C33,$A$1:$B$4,2,FALSE),"")</f>
        <v/>
      </c>
      <c r="E32" s="95"/>
      <c r="F32" s="95"/>
      <c r="G32" s="95"/>
      <c r="H32" s="95"/>
      <c r="I32" s="95"/>
      <c r="J32" s="95"/>
      <c r="K32" s="95"/>
      <c r="L32" s="95"/>
      <c r="M32" s="95"/>
      <c r="N32" s="95"/>
      <c r="O32" s="95"/>
      <c r="P32" s="95"/>
      <c r="Q32" s="95"/>
      <c r="R32" s="95"/>
      <c r="S32" s="95"/>
      <c r="T32" s="95"/>
      <c r="U32" s="95"/>
      <c r="V32" s="95"/>
      <c r="W32" s="95"/>
      <c r="X32" s="95"/>
      <c r="Y32" s="95"/>
      <c r="Z32" s="95"/>
    </row>
    <row r="33" spans="1:26" ht="23.25" customHeight="1">
      <c r="A33" s="95"/>
      <c r="B33" s="95"/>
      <c r="C33" s="100"/>
      <c r="D33" s="108">
        <f>SUM(D2:D32)</f>
        <v>0</v>
      </c>
      <c r="E33" s="95"/>
      <c r="F33" s="95"/>
      <c r="G33" s="95"/>
      <c r="H33" s="95"/>
      <c r="I33" s="95"/>
      <c r="J33" s="95"/>
      <c r="K33" s="95"/>
      <c r="L33" s="95"/>
      <c r="M33" s="95"/>
      <c r="N33" s="95"/>
      <c r="O33" s="95"/>
      <c r="P33" s="95"/>
      <c r="Q33" s="95"/>
      <c r="R33" s="95"/>
      <c r="S33" s="95"/>
      <c r="T33" s="95"/>
      <c r="U33" s="95"/>
      <c r="V33" s="95"/>
      <c r="W33" s="95"/>
      <c r="X33" s="95"/>
      <c r="Y33" s="95"/>
      <c r="Z33" s="95"/>
    </row>
    <row r="34" spans="1:26" ht="21.75">
      <c r="A34" s="95"/>
      <c r="B34" s="95"/>
      <c r="D34" s="109">
        <f>D33/124</f>
        <v>0</v>
      </c>
      <c r="E34" s="95"/>
      <c r="F34" s="95"/>
      <c r="G34" s="95"/>
      <c r="H34" s="95"/>
      <c r="I34" s="95"/>
      <c r="J34" s="95"/>
      <c r="K34" s="95"/>
      <c r="L34" s="95"/>
      <c r="M34" s="95"/>
      <c r="N34" s="95"/>
      <c r="O34" s="95"/>
      <c r="P34" s="95"/>
      <c r="Q34" s="95"/>
      <c r="R34" s="95"/>
      <c r="S34" s="95"/>
      <c r="T34" s="95"/>
      <c r="U34" s="95"/>
      <c r="V34" s="95"/>
      <c r="W34" s="95"/>
      <c r="X34" s="95"/>
      <c r="Y34" s="95"/>
      <c r="Z34" s="95"/>
    </row>
    <row r="35" spans="1:26" ht="21.75">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21.75">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21.75">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ht="21.75">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21.75">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21.75">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21.75">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21.75">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21.75">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21.75">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21.75">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21.7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21.75">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21.75">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21.75">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21.75">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21.75">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21.75">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21.75">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21.7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21.75">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21.75">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21.75">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21.75">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21.75">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21.75">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21.75">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21.75">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21.75">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21.75">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21.75">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21.75">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21.75">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21.75">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21.75">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21.75">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21.75">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21.75">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21.75">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21.75">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21.75">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21.75">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21.7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21.75">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21.75">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21.7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21.75">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21.75">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21.75">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21.75">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21.75">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21.75">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21.75">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21.75">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21.75">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21.75">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21.7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21.75">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21.75">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21.75">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21.75">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21.75">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21.75">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21.75">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21.75">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21.7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21.75">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21.75">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21.75">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21.75">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21.75">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21.75">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21.7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21.75">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21.75">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21.75">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21.75">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21.75">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21.75">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21.75">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21.75">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21.75">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21.75">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21.75">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21.75">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21.75">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21.75">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21.75">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21.75">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21.75">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21.75">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21.75">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21.75">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21.7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21.75">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21.75">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21.75">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21.75">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21.7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21.75">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21.75">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21.75">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21.75">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21.75">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21.75">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21.75">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21.75">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21.75">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21.75">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21.75">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21.75">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21.75">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21.75">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21.75">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21.75">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21.75">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21.75">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21.75">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21.75">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21.75">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21.75">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21.75">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21.75">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21.75">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21.75">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21.75">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21.75">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21.75">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21.7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21.75">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21.75">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21.75">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21.75">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21.75">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21.75">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21.75">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21.75">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21.75">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21.75">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21.75">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21.75">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21.75">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21.75">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21.75">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21.75">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21.75">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21.75">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21.75">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21.75">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21.75">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21.75">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21.75">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21.75">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21.75">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21.75">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21.75">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21.75">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21.75">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21.75">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21.75">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21.75">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21.75">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21.75">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21.75">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21.75">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21.75">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21.75">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21.75">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21.75">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21.75">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21.75">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21.75">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21.75">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21.75">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21.75">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21.75">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21.75">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21.75">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21.75">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21.75">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21.75">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21.75">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21.75">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21.75">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21.75">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21.75">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21.75">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21.75">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21.75">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21.75">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21.75">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21.75">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21.75">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21.75">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21.75">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21.75">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21.75">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21.75">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21.75">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21.75">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21.75">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21.75">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21.75">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21.75">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21.75">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21.75">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21.75">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21.75">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21.75">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21.75">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21.75">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21.75">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21.75">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21.75">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21.75">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21.75">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21.75">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21.75">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21.75">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21.75">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21.75">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21.75">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21.75">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21.75">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21.75">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21.75">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21.75">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21.75">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21.75">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21.75">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21.75">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21.75">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21.75">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21.75">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21.75">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21.75">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21.75">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21.75">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21.75">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21.75">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21.75">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21.75">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21.75">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21.75">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21.75">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21.75">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21.75">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21.75">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21.75">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21.75">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21.75">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21.75">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21.75">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21.75">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21.75">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21.75">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21.75">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21.75">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21.75">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21.75">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21.75">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21.75">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21.75">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21.75">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21.75">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21.75">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21.75">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21.75">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21.75">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21.75">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21.75">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21.75">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21.75">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21.75">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21.75">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21.75">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21.75">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21.75">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21.75">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21.75">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21.75">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21.75">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21.75">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21.75">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21.75">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21.75">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21.75">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21.75">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21.75">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21.75">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21.75">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21.75">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21.75">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21.75">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21.75">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21.75">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21.75">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21.75">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21.75">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21.75">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21.75">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21.75">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21.75">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21.75">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21.75">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21.75">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21.75">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21.75">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21.75">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21.75">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21.75">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21.75">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21.75">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21.75">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21.75">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21.75">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21.75">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21.75">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21.75">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21.75">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21.75">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21.75">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21.75">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21.75">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21.75">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21.75">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21.75">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21.75">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21.75">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21.75">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21.75">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21.75">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21.75">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21.75">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21.75">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21.75">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21.75">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21.75">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21.75">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21.75">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21.75">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21.75">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21.75">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21.75">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21.75">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21.75">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21.75">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21.75">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21.75">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21.75">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21.75">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21.75">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21.75">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21.75">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21.75">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21.75">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21.75">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21.75">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21.75">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21.75">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21.75">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21.75">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21.75">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21.75">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21.75">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21.75">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21.75">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21.75">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21.75">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21.75">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21.75">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21.75">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21.75">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21.75">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21.75">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21.75">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21.75">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21.75">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21.75">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21.75">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21.75">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21.75">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21.75">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21.75">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21.75">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21.75">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21.75">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21.75">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21.75">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21.75">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21.75">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21.75">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21.75">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21.75">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21.75">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21.75">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21.75">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21.75">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21.75">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21.75">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21.75">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21.75">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21.75">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21.75">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21.75">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21.75">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21.75">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21.75">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21.75">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21.75">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21.75">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21.75">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21.75">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21.75">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21.75">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21.75">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21.75">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21.75">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21.75">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21.75">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21.75">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21.75">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21.75">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21.75">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21.75">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21.75">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21.75">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21.75">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21.75">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21.75">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21.75">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21.75">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21.75">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21.75">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21.75">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21.75">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21.75">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21.75">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21.75">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21.75">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21.75">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21.75">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21.75">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21.75">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21.75">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21.75">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21.75">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21.75">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21.75">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21.75">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21.75">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21.75">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21.75">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21.75">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21.75">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21.75">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21.75">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21.75">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21.75">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21.75">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21.75">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21.75">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21.75">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21.75">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21.75">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21.75">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21.75">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21.75">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21.75">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21.75">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21.75">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21.75">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21.75">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21.75">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21.75">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21.75">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21.75">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21.75">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21.75">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21.75">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21.75">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21.75">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21.75">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21.75">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21.75">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21.75">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21.75">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21.75">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21.75">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21.75">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21.75">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21.75">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21.75">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21.75">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21.75">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21.75">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21.75">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21.75">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21.75">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21.75">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21.75">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21.75">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21.75">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21.75">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21.75">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21.75">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21.75">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21.75">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21.75">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21.75">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21.75">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21.75">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21.75">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21.75">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21.75">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21.75">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21.75">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21.75">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21.75">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21.75">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21.75">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21.75">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21.75">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21.75">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21.75">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21.75">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21.75">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21.75">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21.75">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21.75">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21.75">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21.75">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21.75">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21.75">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21.75">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21.75">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21.75">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21.75">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21.75">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21.75">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21.75">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21.75">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21.75">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21.75">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21.75">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21.75">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21.75">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21.75">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21.75">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21.75">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21.75">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21.75">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21.75">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21.75">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21.75">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21.75">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21.75">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21.75">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21.75">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21.75">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21.75">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21.75">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21.75">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21.75">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21.75">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21.75">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21.75">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21.75">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21.75">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21.75">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21.75">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21.75">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21.75">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21.75">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21.75">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21.75">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21.75">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21.75">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21.75">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21.75">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21.75">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21.75">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21.75">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21.75">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21.75">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21.75">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21.75">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21.75">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21.75">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21.75">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21.75">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21.75">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21.75">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21.75">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21.75">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21.75">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21.75">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21.75">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21.75">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21.75">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21.75">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21.75">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21.75">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21.75">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21.75">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21.75">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21.75">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21.75">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21.75">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21.75">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21.75">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21.75">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21.75">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21.75">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21.75">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21.75">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21.75">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21.75">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21.75">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21.75">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21.75">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21.75">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21.75">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21.75">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21.75">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21.75">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21.75">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21.75">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21.75">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21.75">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21.75">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21.75">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21.75">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21.75">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21.75">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21.75">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21.75">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21.75">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21.75">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21.75">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21.75">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21.75">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21.75">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21.75">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21.75">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21.75">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21.75">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21.75">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21.75">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21.75">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21.75">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21.75">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21.75">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21.75">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21.75">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21.75">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21.75">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21.75">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21.75">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21.75">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21.75">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21.75">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21.75">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21.75">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21.75">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21.75">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21.75">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21.75">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21.75">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21.75">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21.75">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21.75">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21.75">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21.75">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21.75">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21.75">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21.75">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21.75">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21.75">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21.75">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21.75">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21.75">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21.75">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21.75">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21.75">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21.75">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21.75">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21.75">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21.75">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21.75">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21.75">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21.75">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21.75">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21.75">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21.75">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21.75">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21.75">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21.75">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21.75">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21.75">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21.75">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21.75">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21.75">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21.75">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21.75">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21.75">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21.75">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21.75">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21.75">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21.75">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21.75">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21.75">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21.75">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21.75">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21.75">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21.75">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21.75">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21.75">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21.75">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21.75">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21.75">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21.75">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21.75">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21.75">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21.75">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21.75">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21.75">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21.75">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21.75">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21.75">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21.75">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21.75">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21.75">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21.75">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21.75">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21.75">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21.75">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21.75">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21.75">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21.75">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21.75">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21.75">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21.75">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21.75">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21.75">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21.75">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21.75">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21.75">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21.75">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21.75">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21.75">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21.75">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21.75">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21.75">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21.75">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21.75">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21.75">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21.75">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21.75">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21.75">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21.75">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21.75">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21.75">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21.75">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21.75">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21.75">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21.75">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21.75">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21.75">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21.75">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21.75">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21.75">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21.75">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21.75">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21.75">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21.75">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21.75">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21.75">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21.75">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21.75">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21.75">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21.75">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21.75">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21.75">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21.75">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21.75">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21.75">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21.75">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21.75">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21.75">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21.75">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21.75">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21.75">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21.75">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21.75">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21.75">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21.75">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21.75">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21.75">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21.75">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21.75">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21.75">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21.75">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21.75">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21.75">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21.75">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21.75">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21.75">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21.75">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21.75">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21.75">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21.75">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21.75">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21.75">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21.75">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21.75">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21.75">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21.75">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21.75">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21.75">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21.75">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21.75">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21.75">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21.75">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21.75">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21.75">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21.75">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21.75">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21.75">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21.75">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21.75">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21.75">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21.75">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21.75">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21.75">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21.75">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21.75">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21.75">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21.75">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21.75">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21.75">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21.75">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21.75">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21.75">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21.75">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21.75">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21.75">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21.75">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21.75">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21.75">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21.75">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21.75">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21.75">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21.75">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21.75">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21.75">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21.75">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21.75">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21.75">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21.75">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21.75">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21.75">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21.75">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21.75">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21.75">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21.75">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21.75">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21.75">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21.75">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21.75">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21.75">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21.75">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21.75">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21.75">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21.75">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21.75">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21.75">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21.75">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21.75">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21.75">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21.75">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21.75">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21.75">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21.75">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21.75">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21.75">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21.75">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21.75">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21.75">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21.75">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21.75">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21.75">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21.75">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21.75">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21.75">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21.75">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21.75">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21.75">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21.75">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21.75">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21.75">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21.75">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21.75">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21.75">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21.75">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21.75">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21.75">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21.75">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21.75">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21.75">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21.75">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21.75">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21.75">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21.75">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21.75">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21.75">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21.75">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21.75">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21.75">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21.75">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21.75">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21.75">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21.75">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21.75">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21.75">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21.75">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21.75">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21.75">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21.75">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21.75">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21.75">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21.75">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21.75">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21.75">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21.75">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21.75">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21.75">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21.75">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21.75">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21.75">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21.75">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21.75">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21.75">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21.75">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21.75">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21.75">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21.75">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21.75">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21.75">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21.75">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21.75">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21.75">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21.75">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21.75">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21.75">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21.75">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21.75">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21.75">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21.75">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21.75">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21.75">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21.75">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21.75">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21.75">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21.75">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sheetData>
  <conditionalFormatting sqref="B7:B11 B13:B14">
    <cfRule type="containsText" dxfId="111" priority="1" operator="containsText" text="In Progress">
      <formula>NOT(ISERROR(SEARCH(("In Progress"),(B7))))</formula>
    </cfRule>
  </conditionalFormatting>
  <conditionalFormatting sqref="B7:B11 B13:B14">
    <cfRule type="containsText" dxfId="110" priority="2" operator="containsText" text="Established">
      <formula>NOT(ISERROR(SEARCH(("Established"),(B7))))</formula>
    </cfRule>
  </conditionalFormatting>
  <conditionalFormatting sqref="B7:B11 B13:B14">
    <cfRule type="containsText" dxfId="109" priority="3" operator="containsText" text="Exceeds">
      <formula>NOT(ISERROR(SEARCH(("Exceeds"),(B7))))</formula>
    </cfRule>
  </conditionalFormatting>
  <conditionalFormatting sqref="B7:B11 B13:B14">
    <cfRule type="containsText" dxfId="108" priority="4" operator="containsText" text="Exemplary">
      <formula>NOT(ISERROR(SEARCH(("Exemplary"),(B7))))</formula>
    </cfRule>
  </conditionalFormatting>
  <conditionalFormatting sqref="B7:B11 B14">
    <cfRule type="containsText" dxfId="107" priority="5" operator="containsText" text="Pending">
      <formula>NOT(ISERROR(SEARCH(("Pending"),(B7))))</formula>
    </cfRule>
  </conditionalFormatting>
  <pageMargins left="0.7" right="0.7" top="0.75" bottom="0.75" header="0.3" footer="0.3"/>
  <pageSetup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C7"/>
  <sheetViews>
    <sheetView zoomScaleNormal="100" workbookViewId="0">
      <selection activeCell="A7" sqref="A1:C7"/>
    </sheetView>
  </sheetViews>
  <sheetFormatPr defaultColWidth="12.59765625" defaultRowHeight="15.75" customHeight="1"/>
  <cols>
    <col min="1" max="3" width="42.8984375" customWidth="1"/>
  </cols>
  <sheetData>
    <row r="1" spans="1:3" ht="40.5" customHeight="1">
      <c r="A1" s="111" t="s">
        <v>1</v>
      </c>
      <c r="B1" s="110"/>
      <c r="C1" s="110"/>
    </row>
    <row r="2" spans="1:3" ht="79.5" customHeight="1">
      <c r="A2" s="163" t="s">
        <v>2</v>
      </c>
      <c r="B2" s="164"/>
      <c r="C2" s="164"/>
    </row>
    <row r="3" spans="1:3" ht="100.5" customHeight="1">
      <c r="A3" s="112" t="s">
        <v>3</v>
      </c>
      <c r="B3" s="110"/>
      <c r="C3" s="110"/>
    </row>
    <row r="4" spans="1:3" ht="28.5">
      <c r="A4" s="111" t="s">
        <v>4</v>
      </c>
      <c r="B4" s="110"/>
      <c r="C4" s="110"/>
    </row>
    <row r="5" spans="1:3" ht="28.5">
      <c r="A5" s="4" t="s">
        <v>5</v>
      </c>
      <c r="B5" s="5" t="s">
        <v>6</v>
      </c>
      <c r="C5" s="6" t="s">
        <v>7</v>
      </c>
    </row>
    <row r="6" spans="1:3" ht="179.25" customHeight="1">
      <c r="A6" s="165" t="s">
        <v>194</v>
      </c>
      <c r="B6" s="166" t="s">
        <v>195</v>
      </c>
      <c r="C6" s="167" t="s">
        <v>196</v>
      </c>
    </row>
    <row r="7" spans="1:3" ht="44.25" customHeight="1">
      <c r="A7" s="168" t="s">
        <v>197</v>
      </c>
      <c r="B7" s="164"/>
      <c r="C7" s="164"/>
    </row>
  </sheetData>
  <mergeCells count="5">
    <mergeCell ref="A1:C1"/>
    <mergeCell ref="A2:C2"/>
    <mergeCell ref="A3:C3"/>
    <mergeCell ref="A4:C4"/>
    <mergeCell ref="A7:C7"/>
  </mergeCells>
  <pageMargins left="0.7" right="0.7" top="0.75" bottom="0.75" header="0.3" footer="0.3"/>
  <pageSetup scale="7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D6CB9"/>
    <outlinePr summaryBelow="0" summaryRight="0"/>
    <pageSetUpPr fitToPage="1"/>
  </sheetPr>
  <dimension ref="A1:C33"/>
  <sheetViews>
    <sheetView view="pageBreakPreview" zoomScale="60" zoomScaleNormal="100" workbookViewId="0">
      <pane xSplit="1" ySplit="2" topLeftCell="B21" activePane="bottomRight" state="frozen"/>
      <selection pane="topRight" activeCell="B1" sqref="B1"/>
      <selection pane="bottomLeft" activeCell="A3" sqref="A3"/>
      <selection pane="bottomRight" activeCell="B29" sqref="B29"/>
    </sheetView>
  </sheetViews>
  <sheetFormatPr defaultColWidth="12.59765625" defaultRowHeight="15.75" customHeight="1"/>
  <cols>
    <col min="1" max="1" width="35.796875" customWidth="1"/>
    <col min="2" max="2" width="74" customWidth="1"/>
    <col min="3" max="3" width="18.796875" customWidth="1"/>
  </cols>
  <sheetData>
    <row r="1" spans="1:3" ht="69" customHeight="1">
      <c r="A1" s="169" t="s">
        <v>8</v>
      </c>
      <c r="B1" s="117" t="s">
        <v>9</v>
      </c>
      <c r="C1" s="118"/>
    </row>
    <row r="2" spans="1:3" ht="40.5" customHeight="1">
      <c r="A2" s="7" t="s">
        <v>10</v>
      </c>
      <c r="B2" s="8" t="s">
        <v>11</v>
      </c>
      <c r="C2" s="8" t="s">
        <v>12</v>
      </c>
    </row>
    <row r="3" spans="1:3" ht="87">
      <c r="A3" s="113" t="s">
        <v>13</v>
      </c>
      <c r="B3" s="9" t="s">
        <v>14</v>
      </c>
      <c r="C3" s="10"/>
    </row>
    <row r="4" spans="1:3" ht="65.25">
      <c r="A4" s="115"/>
      <c r="B4" s="11" t="s">
        <v>15</v>
      </c>
      <c r="C4" s="12"/>
    </row>
    <row r="5" spans="1:3" ht="87">
      <c r="A5" s="115"/>
      <c r="B5" s="11" t="s">
        <v>16</v>
      </c>
      <c r="C5" s="12"/>
    </row>
    <row r="6" spans="1:3" ht="43.5">
      <c r="A6" s="114"/>
      <c r="B6" s="13" t="s">
        <v>17</v>
      </c>
      <c r="C6" s="14"/>
    </row>
    <row r="7" spans="1:3" ht="87">
      <c r="A7" s="170" t="s">
        <v>199</v>
      </c>
      <c r="B7" s="9" t="s">
        <v>18</v>
      </c>
      <c r="C7" s="10"/>
    </row>
    <row r="8" spans="1:3" ht="65.25">
      <c r="A8" s="114"/>
      <c r="B8" s="13" t="s">
        <v>19</v>
      </c>
      <c r="C8" s="14"/>
    </row>
    <row r="9" spans="1:3" ht="43.5">
      <c r="A9" s="170" t="s">
        <v>198</v>
      </c>
      <c r="B9" s="9" t="s">
        <v>20</v>
      </c>
      <c r="C9" s="10"/>
    </row>
    <row r="10" spans="1:3" ht="65.25">
      <c r="A10" s="114"/>
      <c r="B10" s="13" t="s">
        <v>21</v>
      </c>
      <c r="C10" s="14"/>
    </row>
    <row r="11" spans="1:3" ht="87">
      <c r="A11" s="170" t="s">
        <v>206</v>
      </c>
      <c r="B11" s="9" t="s">
        <v>22</v>
      </c>
      <c r="C11" s="10"/>
    </row>
    <row r="12" spans="1:3" ht="65.25">
      <c r="A12" s="114"/>
      <c r="B12" s="13" t="s">
        <v>23</v>
      </c>
      <c r="C12" s="14"/>
    </row>
    <row r="13" spans="1:3" ht="87">
      <c r="A13" s="170" t="s">
        <v>205</v>
      </c>
      <c r="B13" s="9" t="s">
        <v>24</v>
      </c>
      <c r="C13" s="10"/>
    </row>
    <row r="14" spans="1:3" ht="65.25">
      <c r="A14" s="114"/>
      <c r="B14" s="13" t="s">
        <v>25</v>
      </c>
      <c r="C14" s="14"/>
    </row>
    <row r="15" spans="1:3" ht="65.25">
      <c r="A15" s="170" t="s">
        <v>204</v>
      </c>
      <c r="B15" s="9" t="s">
        <v>26</v>
      </c>
      <c r="C15" s="10"/>
    </row>
    <row r="16" spans="1:3" ht="65.25">
      <c r="A16" s="115"/>
      <c r="B16" s="11" t="s">
        <v>27</v>
      </c>
      <c r="C16" s="12"/>
    </row>
    <row r="17" spans="1:3" ht="87">
      <c r="A17" s="114"/>
      <c r="B17" s="13" t="s">
        <v>28</v>
      </c>
      <c r="C17" s="14"/>
    </row>
    <row r="18" spans="1:3" ht="67.5" customHeight="1">
      <c r="A18" s="170" t="s">
        <v>203</v>
      </c>
      <c r="B18" s="9" t="s">
        <v>29</v>
      </c>
      <c r="C18" s="10"/>
    </row>
    <row r="19" spans="1:3" ht="67.5" customHeight="1">
      <c r="A19" s="114"/>
      <c r="B19" s="13" t="s">
        <v>30</v>
      </c>
      <c r="C19" s="14"/>
    </row>
    <row r="20" spans="1:3" ht="65.25">
      <c r="A20" s="170" t="s">
        <v>200</v>
      </c>
      <c r="B20" s="9" t="s">
        <v>31</v>
      </c>
      <c r="C20" s="10"/>
    </row>
    <row r="21" spans="1:3" ht="87">
      <c r="A21" s="115"/>
      <c r="B21" s="11" t="s">
        <v>32</v>
      </c>
      <c r="C21" s="12"/>
    </row>
    <row r="22" spans="1:3" ht="108.75">
      <c r="A22" s="114"/>
      <c r="B22" s="13" t="s">
        <v>33</v>
      </c>
      <c r="C22" s="14"/>
    </row>
    <row r="23" spans="1:3" ht="65.25">
      <c r="A23" s="170" t="s">
        <v>223</v>
      </c>
      <c r="B23" s="9" t="s">
        <v>34</v>
      </c>
      <c r="C23" s="10"/>
    </row>
    <row r="24" spans="1:3" ht="65.25">
      <c r="A24" s="114"/>
      <c r="B24" s="13" t="s">
        <v>35</v>
      </c>
      <c r="C24" s="14"/>
    </row>
    <row r="25" spans="1:3" ht="77.25" customHeight="1">
      <c r="A25" s="171" t="s">
        <v>207</v>
      </c>
      <c r="B25" s="15" t="s">
        <v>36</v>
      </c>
      <c r="C25" s="16"/>
    </row>
    <row r="26" spans="1:3" ht="77.25" customHeight="1">
      <c r="A26" s="116"/>
      <c r="B26" s="17" t="s">
        <v>37</v>
      </c>
      <c r="C26" s="18"/>
    </row>
    <row r="27" spans="1:3" ht="53.25" customHeight="1">
      <c r="A27" s="170" t="s">
        <v>224</v>
      </c>
      <c r="B27" s="9" t="s">
        <v>38</v>
      </c>
      <c r="C27" s="10"/>
    </row>
    <row r="28" spans="1:3" ht="53.25" customHeight="1">
      <c r="A28" s="115"/>
      <c r="B28" s="11" t="s">
        <v>39</v>
      </c>
      <c r="C28" s="12"/>
    </row>
    <row r="29" spans="1:3" ht="53.25" customHeight="1">
      <c r="A29" s="114"/>
      <c r="B29" s="13" t="s">
        <v>40</v>
      </c>
      <c r="C29" s="14"/>
    </row>
    <row r="30" spans="1:3" ht="65.25">
      <c r="A30" s="170" t="s">
        <v>201</v>
      </c>
      <c r="B30" s="9" t="s">
        <v>41</v>
      </c>
      <c r="C30" s="10"/>
    </row>
    <row r="31" spans="1:3" ht="65.25">
      <c r="A31" s="115"/>
      <c r="B31" s="11" t="s">
        <v>42</v>
      </c>
      <c r="C31" s="12"/>
    </row>
    <row r="32" spans="1:3" ht="87">
      <c r="A32" s="114"/>
      <c r="B32" s="13" t="s">
        <v>43</v>
      </c>
      <c r="C32" s="14"/>
    </row>
    <row r="33" spans="1:3" ht="65.25">
      <c r="A33" s="172" t="s">
        <v>202</v>
      </c>
      <c r="B33" s="19" t="s">
        <v>44</v>
      </c>
      <c r="C33" s="20"/>
    </row>
  </sheetData>
  <mergeCells count="13">
    <mergeCell ref="A30:A32"/>
    <mergeCell ref="B1:C1"/>
    <mergeCell ref="A3:A6"/>
    <mergeCell ref="A7:A8"/>
    <mergeCell ref="A9:A10"/>
    <mergeCell ref="A11:A12"/>
    <mergeCell ref="A13:A14"/>
    <mergeCell ref="A15:A17"/>
    <mergeCell ref="A18:A19"/>
    <mergeCell ref="A20:A22"/>
    <mergeCell ref="A23:A24"/>
    <mergeCell ref="A25:A26"/>
    <mergeCell ref="A27:A29"/>
  </mergeCells>
  <conditionalFormatting sqref="C3:C33">
    <cfRule type="containsText" dxfId="151" priority="1" operator="containsText" text="In Progress">
      <formula>NOT(ISERROR(SEARCH(("In Progress"),(C3))))</formula>
    </cfRule>
  </conditionalFormatting>
  <conditionalFormatting sqref="C3:C33">
    <cfRule type="containsText" dxfId="150" priority="2" operator="containsText" text="Established">
      <formula>NOT(ISERROR(SEARCH(("Established"),(C3))))</formula>
    </cfRule>
  </conditionalFormatting>
  <conditionalFormatting sqref="C3:C33">
    <cfRule type="containsText" dxfId="149" priority="3" operator="containsText" text="Exceeds">
      <formula>NOT(ISERROR(SEARCH(("Exceeds"),(C3))))</formula>
    </cfRule>
  </conditionalFormatting>
  <conditionalFormatting sqref="C3:C33">
    <cfRule type="containsText" dxfId="148" priority="4" operator="containsText" text="Exemplary">
      <formula>NOT(ISERROR(SEARCH(("Exemplary"),(C3))))</formula>
    </cfRule>
  </conditionalFormatting>
  <dataValidations count="1">
    <dataValidation type="list" allowBlank="1" sqref="C3:C33" xr:uid="{00000000-0002-0000-0200-000000000000}">
      <formula1>"In Progress,Established,Exceeds,Exemplary"</formula1>
    </dataValidation>
  </dataValidations>
  <pageMargins left="0.7" right="0.7" top="0.75" bottom="0.75" header="0.3" footer="0.3"/>
  <pageSetup scale="76" fitToHeight="0" orientation="landscape" r:id="rId1"/>
  <rowBreaks count="3" manualBreakCount="3">
    <brk id="10" max="2" man="1"/>
    <brk id="18" max="2" man="1"/>
    <brk id="26"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D6CB9"/>
    <outlinePr summaryBelow="0" summaryRight="0"/>
    <pageSetUpPr fitToPage="1"/>
  </sheetPr>
  <dimension ref="A1:D11"/>
  <sheetViews>
    <sheetView zoomScaleNormal="100" workbookViewId="0">
      <selection activeCell="B2" sqref="B2"/>
    </sheetView>
  </sheetViews>
  <sheetFormatPr defaultColWidth="12.59765625" defaultRowHeight="15.75" customHeight="1"/>
  <cols>
    <col min="1" max="1" width="25.69921875" customWidth="1"/>
    <col min="2" max="2" width="7.796875" customWidth="1"/>
    <col min="3" max="3" width="43.69921875" customWidth="1"/>
    <col min="4" max="4" width="50.69921875" customWidth="1"/>
  </cols>
  <sheetData>
    <row r="1" spans="1:4" ht="33.75" customHeight="1">
      <c r="A1" s="189" t="s">
        <v>45</v>
      </c>
      <c r="B1" s="190"/>
      <c r="C1" s="190"/>
      <c r="D1" s="191"/>
    </row>
    <row r="2" spans="1:4" ht="51" customHeight="1">
      <c r="A2" s="192" t="s">
        <v>216</v>
      </c>
      <c r="B2" s="203">
        <f>Data!D34</f>
        <v>0</v>
      </c>
      <c r="C2" s="121" t="str">
        <f>Data!B7</f>
        <v>Pending</v>
      </c>
      <c r="D2" s="110"/>
    </row>
    <row r="3" spans="1:4" ht="33.75" customHeight="1">
      <c r="A3" s="22" t="s">
        <v>46</v>
      </c>
      <c r="B3" s="122" t="s">
        <v>47</v>
      </c>
      <c r="C3" s="123"/>
      <c r="D3" s="22" t="s">
        <v>48</v>
      </c>
    </row>
    <row r="4" spans="1:4" ht="65.099999999999994" customHeight="1">
      <c r="A4" s="193" t="s">
        <v>49</v>
      </c>
      <c r="B4" s="124"/>
      <c r="C4" s="125"/>
      <c r="D4" s="23"/>
    </row>
    <row r="5" spans="1:4" ht="65.099999999999994" customHeight="1">
      <c r="A5" s="194" t="s">
        <v>50</v>
      </c>
      <c r="B5" s="119"/>
      <c r="C5" s="120"/>
      <c r="D5" s="24"/>
    </row>
    <row r="6" spans="1:4" ht="65.099999999999994" customHeight="1">
      <c r="A6" s="194" t="s">
        <v>51</v>
      </c>
      <c r="B6" s="119"/>
      <c r="C6" s="120"/>
      <c r="D6" s="24"/>
    </row>
    <row r="7" spans="1:4" ht="65.099999999999994" customHeight="1">
      <c r="A7" s="194" t="s">
        <v>52</v>
      </c>
      <c r="B7" s="119"/>
      <c r="C7" s="120"/>
      <c r="D7" s="24"/>
    </row>
    <row r="8" spans="1:4" ht="65.099999999999994" customHeight="1">
      <c r="A8" s="194" t="s">
        <v>53</v>
      </c>
      <c r="B8" s="119"/>
      <c r="C8" s="120"/>
      <c r="D8" s="24"/>
    </row>
    <row r="9" spans="1:4" ht="65.099999999999994" customHeight="1">
      <c r="A9" s="194" t="s">
        <v>54</v>
      </c>
      <c r="B9" s="119"/>
      <c r="C9" s="120"/>
      <c r="D9" s="24"/>
    </row>
    <row r="10" spans="1:4" ht="65.099999999999994" customHeight="1">
      <c r="A10" s="194" t="s">
        <v>55</v>
      </c>
      <c r="B10" s="119"/>
      <c r="C10" s="120"/>
      <c r="D10" s="24"/>
    </row>
    <row r="11" spans="1:4" ht="65.099999999999994" customHeight="1">
      <c r="A11" s="194" t="s">
        <v>56</v>
      </c>
      <c r="B11" s="119"/>
      <c r="C11" s="120"/>
      <c r="D11" s="24"/>
    </row>
  </sheetData>
  <mergeCells count="11">
    <mergeCell ref="B8:C8"/>
    <mergeCell ref="B9:C9"/>
    <mergeCell ref="B10:C10"/>
    <mergeCell ref="B11:C11"/>
    <mergeCell ref="A1:D1"/>
    <mergeCell ref="C2:D2"/>
    <mergeCell ref="B3:C3"/>
    <mergeCell ref="B4:C4"/>
    <mergeCell ref="B5:C5"/>
    <mergeCell ref="B6:C6"/>
    <mergeCell ref="B7:C7"/>
  </mergeCells>
  <conditionalFormatting sqref="C2">
    <cfRule type="containsText" dxfId="94" priority="6" operator="containsText" text="In Progress">
      <formula>NOT(ISERROR(SEARCH(("In Progress"),(C2))))</formula>
    </cfRule>
  </conditionalFormatting>
  <conditionalFormatting sqref="C2">
    <cfRule type="containsText" dxfId="93" priority="7" operator="containsText" text="Established">
      <formula>NOT(ISERROR(SEARCH(("Established"),(C2))))</formula>
    </cfRule>
  </conditionalFormatting>
  <conditionalFormatting sqref="C2">
    <cfRule type="containsText" dxfId="92" priority="8" operator="containsText" text="Exceeds">
      <formula>NOT(ISERROR(SEARCH(("Exceeds"),(C2))))</formula>
    </cfRule>
  </conditionalFormatting>
  <conditionalFormatting sqref="C2">
    <cfRule type="containsText" dxfId="91" priority="9" operator="containsText" text="Exemplary">
      <formula>NOT(ISERROR(SEARCH(("Exemplary"),(C2))))</formula>
    </cfRule>
  </conditionalFormatting>
  <conditionalFormatting sqref="B2">
    <cfRule type="expression" dxfId="30" priority="1">
      <formula>$C2="Exemplary"</formula>
    </cfRule>
    <cfRule type="expression" dxfId="29" priority="5">
      <formula>$C2="Pending"</formula>
    </cfRule>
  </conditionalFormatting>
  <conditionalFormatting sqref="B2">
    <cfRule type="expression" dxfId="28" priority="2">
      <formula>$C2="Exceeds"</formula>
    </cfRule>
  </conditionalFormatting>
  <conditionalFormatting sqref="B2">
    <cfRule type="expression" dxfId="27" priority="3">
      <formula>$C2="Established"</formula>
    </cfRule>
  </conditionalFormatting>
  <conditionalFormatting sqref="B2">
    <cfRule type="expression" dxfId="26" priority="4">
      <formula>$C2="In Progress"</formula>
    </cfRule>
  </conditionalFormatting>
  <pageMargins left="0.7" right="0.7" top="0.75" bottom="0.75" header="0.3" footer="0.3"/>
  <pageSetup scale="7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482"/>
    <outlinePr summaryBelow="0" summaryRight="0"/>
    <pageSetUpPr fitToPage="1"/>
  </sheetPr>
  <dimension ref="A1:D25"/>
  <sheetViews>
    <sheetView view="pageBreakPreview" zoomScale="60" zoomScaleNormal="100" workbookViewId="0">
      <pane xSplit="1" ySplit="2" topLeftCell="B14" activePane="bottomRight" state="frozen"/>
      <selection pane="topRight" activeCell="B1" sqref="B1"/>
      <selection pane="bottomLeft" activeCell="A3" sqref="A3"/>
      <selection pane="bottomRight" activeCell="E25" sqref="E25"/>
    </sheetView>
  </sheetViews>
  <sheetFormatPr defaultColWidth="12.59765625" defaultRowHeight="15.75" customHeight="1"/>
  <cols>
    <col min="1" max="1" width="35.69921875" customWidth="1"/>
    <col min="2" max="2" width="74.296875" customWidth="1"/>
    <col min="3" max="3" width="18.796875" customWidth="1"/>
  </cols>
  <sheetData>
    <row r="1" spans="1:3" ht="69" customHeight="1">
      <c r="A1" s="173" t="s">
        <v>57</v>
      </c>
      <c r="B1" s="126" t="s">
        <v>58</v>
      </c>
      <c r="C1" s="118"/>
    </row>
    <row r="2" spans="1:3" ht="40.5" customHeight="1">
      <c r="A2" s="25" t="s">
        <v>10</v>
      </c>
      <c r="B2" s="26" t="s">
        <v>11</v>
      </c>
      <c r="C2" s="27" t="s">
        <v>12</v>
      </c>
    </row>
    <row r="3" spans="1:3" ht="65.25">
      <c r="A3" s="127" t="s">
        <v>59</v>
      </c>
      <c r="B3" s="28" t="s">
        <v>60</v>
      </c>
      <c r="C3" s="29"/>
    </row>
    <row r="4" spans="1:3" ht="43.5">
      <c r="A4" s="128"/>
      <c r="B4" s="30" t="s">
        <v>61</v>
      </c>
      <c r="C4" s="31"/>
    </row>
    <row r="5" spans="1:3" ht="65.25">
      <c r="A5" s="128"/>
      <c r="B5" s="30" t="s">
        <v>62</v>
      </c>
      <c r="C5" s="31"/>
    </row>
    <row r="6" spans="1:3" ht="65.25">
      <c r="A6" s="129"/>
      <c r="B6" s="32" t="s">
        <v>63</v>
      </c>
      <c r="C6" s="33"/>
    </row>
    <row r="7" spans="1:3" ht="65.25">
      <c r="A7" s="127" t="s">
        <v>64</v>
      </c>
      <c r="B7" s="34" t="s">
        <v>65</v>
      </c>
      <c r="C7" s="29"/>
    </row>
    <row r="8" spans="1:3" ht="65.25">
      <c r="A8" s="128"/>
      <c r="B8" s="35" t="s">
        <v>66</v>
      </c>
      <c r="C8" s="36"/>
    </row>
    <row r="9" spans="1:3" ht="65.25">
      <c r="A9" s="128"/>
      <c r="B9" s="35" t="s">
        <v>67</v>
      </c>
      <c r="C9" s="36"/>
    </row>
    <row r="10" spans="1:3" ht="65.25">
      <c r="A10" s="129"/>
      <c r="B10" s="37" t="s">
        <v>68</v>
      </c>
      <c r="C10" s="38"/>
    </row>
    <row r="11" spans="1:3" ht="65.25">
      <c r="A11" s="127" t="s">
        <v>69</v>
      </c>
      <c r="B11" s="34" t="s">
        <v>70</v>
      </c>
      <c r="C11" s="39"/>
    </row>
    <row r="12" spans="1:3" ht="65.25">
      <c r="A12" s="128"/>
      <c r="B12" s="35" t="s">
        <v>71</v>
      </c>
      <c r="C12" s="36"/>
    </row>
    <row r="13" spans="1:3" ht="87">
      <c r="A13" s="128"/>
      <c r="B13" s="35" t="s">
        <v>72</v>
      </c>
      <c r="C13" s="36"/>
    </row>
    <row r="14" spans="1:3" ht="87">
      <c r="A14" s="128"/>
      <c r="B14" s="35" t="s">
        <v>73</v>
      </c>
      <c r="C14" s="36"/>
    </row>
    <row r="15" spans="1:3" ht="66" thickBot="1">
      <c r="A15" s="129"/>
      <c r="B15" s="37" t="s">
        <v>74</v>
      </c>
      <c r="C15" s="33"/>
    </row>
    <row r="16" spans="1:3" ht="108.75">
      <c r="A16" s="127" t="s">
        <v>75</v>
      </c>
      <c r="B16" s="28" t="s">
        <v>76</v>
      </c>
      <c r="C16" s="204"/>
    </row>
    <row r="17" spans="1:4" ht="65.25">
      <c r="A17" s="128"/>
      <c r="B17" s="30" t="s">
        <v>77</v>
      </c>
      <c r="C17" s="208"/>
    </row>
    <row r="18" spans="1:4" ht="65.25">
      <c r="A18" s="128"/>
      <c r="B18" s="30" t="s">
        <v>78</v>
      </c>
      <c r="C18" s="208"/>
    </row>
    <row r="19" spans="1:4" ht="66" thickBot="1">
      <c r="A19" s="129"/>
      <c r="B19" s="32" t="s">
        <v>79</v>
      </c>
      <c r="C19" s="207"/>
    </row>
    <row r="20" spans="1:4" ht="43.5">
      <c r="A20" s="127" t="s">
        <v>80</v>
      </c>
      <c r="B20" s="34" t="s">
        <v>81</v>
      </c>
      <c r="C20" s="210"/>
    </row>
    <row r="21" spans="1:4" ht="87.75" thickBot="1">
      <c r="A21" s="129"/>
      <c r="B21" s="37" t="s">
        <v>82</v>
      </c>
      <c r="C21" s="209"/>
    </row>
    <row r="22" spans="1:4" ht="65.25">
      <c r="A22" s="127" t="s">
        <v>83</v>
      </c>
      <c r="B22" s="34" t="s">
        <v>84</v>
      </c>
      <c r="C22" s="210"/>
      <c r="D22" s="206"/>
    </row>
    <row r="23" spans="1:4" ht="65.25">
      <c r="A23" s="128"/>
      <c r="B23" s="35" t="s">
        <v>85</v>
      </c>
      <c r="C23" s="208"/>
    </row>
    <row r="24" spans="1:4" ht="65.25">
      <c r="A24" s="128"/>
      <c r="B24" s="205" t="s">
        <v>86</v>
      </c>
      <c r="C24" s="208"/>
      <c r="D24" s="206"/>
    </row>
    <row r="25" spans="1:4" ht="66" thickBot="1">
      <c r="A25" s="129"/>
      <c r="B25" s="37" t="s">
        <v>87</v>
      </c>
      <c r="C25" s="207"/>
    </row>
  </sheetData>
  <mergeCells count="7">
    <mergeCell ref="A20:A21"/>
    <mergeCell ref="A22:A25"/>
    <mergeCell ref="B1:C1"/>
    <mergeCell ref="A3:A6"/>
    <mergeCell ref="A7:A10"/>
    <mergeCell ref="A11:A15"/>
    <mergeCell ref="A16:A19"/>
  </mergeCells>
  <conditionalFormatting sqref="C3:C25">
    <cfRule type="containsText" dxfId="3" priority="1" operator="containsText" text="In Progress">
      <formula>NOT(ISERROR(SEARCH(("In Progress"),(C3))))</formula>
    </cfRule>
  </conditionalFormatting>
  <conditionalFormatting sqref="C3:C25">
    <cfRule type="containsText" dxfId="2" priority="2" operator="containsText" text="Established">
      <formula>NOT(ISERROR(SEARCH(("Established"),(C3))))</formula>
    </cfRule>
  </conditionalFormatting>
  <conditionalFormatting sqref="C3:C25">
    <cfRule type="containsText" dxfId="1" priority="3" operator="containsText" text="Exceeds">
      <formula>NOT(ISERROR(SEARCH(("Exceeds"),(C3))))</formula>
    </cfRule>
  </conditionalFormatting>
  <conditionalFormatting sqref="C3:C25">
    <cfRule type="containsText" dxfId="0" priority="4" operator="containsText" text="Exemplary">
      <formula>NOT(ISERROR(SEARCH(("Exemplary"),(C3))))</formula>
    </cfRule>
  </conditionalFormatting>
  <dataValidations count="1">
    <dataValidation type="list" allowBlank="1" sqref="C3:C25" xr:uid="{00000000-0002-0000-0400-000000000000}">
      <formula1>"In Progress,Established,Exceeds,Exemplary"</formula1>
    </dataValidation>
  </dataValidations>
  <pageMargins left="0.7" right="0.7" top="0.75" bottom="0.75" header="0.3" footer="0.3"/>
  <pageSetup scale="7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482"/>
    <outlinePr summaryBelow="0" summaryRight="0"/>
    <pageSetUpPr fitToPage="1"/>
  </sheetPr>
  <dimension ref="A1:D9"/>
  <sheetViews>
    <sheetView zoomScaleNormal="100" workbookViewId="0">
      <selection activeCell="B2" sqref="B2"/>
    </sheetView>
  </sheetViews>
  <sheetFormatPr defaultColWidth="12.59765625" defaultRowHeight="15.75" customHeight="1"/>
  <cols>
    <col min="1" max="1" width="25.69921875" customWidth="1"/>
    <col min="2" max="2" width="7.796875" customWidth="1"/>
    <col min="3" max="3" width="43.69921875" customWidth="1"/>
    <col min="4" max="4" width="50.69921875" customWidth="1"/>
  </cols>
  <sheetData>
    <row r="1" spans="1:4" ht="33.75" customHeight="1">
      <c r="A1" s="200" t="s">
        <v>88</v>
      </c>
      <c r="B1" s="190"/>
      <c r="C1" s="190"/>
      <c r="D1" s="191"/>
    </row>
    <row r="2" spans="1:4" ht="51" customHeight="1">
      <c r="A2" s="199" t="s">
        <v>89</v>
      </c>
      <c r="B2" s="203">
        <f>Data!E26</f>
        <v>0</v>
      </c>
      <c r="C2" s="121" t="str">
        <f>Data!B8</f>
        <v>Pending</v>
      </c>
      <c r="D2" s="110"/>
    </row>
    <row r="3" spans="1:4" ht="33.75" customHeight="1">
      <c r="A3" s="40" t="s">
        <v>46</v>
      </c>
      <c r="B3" s="132" t="s">
        <v>47</v>
      </c>
      <c r="C3" s="133"/>
      <c r="D3" s="40" t="s">
        <v>48</v>
      </c>
    </row>
    <row r="4" spans="1:4" ht="63.75" customHeight="1">
      <c r="A4" s="196" t="s">
        <v>90</v>
      </c>
      <c r="B4" s="130"/>
      <c r="C4" s="131"/>
      <c r="D4" s="41"/>
    </row>
    <row r="5" spans="1:4" ht="63.75" customHeight="1">
      <c r="A5" s="197" t="s">
        <v>91</v>
      </c>
      <c r="B5" s="130"/>
      <c r="C5" s="131"/>
      <c r="D5" s="42"/>
    </row>
    <row r="6" spans="1:4" ht="63.75" customHeight="1">
      <c r="A6" s="197" t="s">
        <v>92</v>
      </c>
      <c r="B6" s="130"/>
      <c r="C6" s="131"/>
      <c r="D6" s="42"/>
    </row>
    <row r="7" spans="1:4" ht="63.75" customHeight="1">
      <c r="A7" s="197" t="s">
        <v>93</v>
      </c>
      <c r="B7" s="130"/>
      <c r="C7" s="131"/>
      <c r="D7" s="42"/>
    </row>
    <row r="8" spans="1:4" ht="63.75" customHeight="1">
      <c r="A8" s="197" t="s">
        <v>94</v>
      </c>
      <c r="B8" s="130"/>
      <c r="C8" s="131"/>
      <c r="D8" s="42"/>
    </row>
    <row r="9" spans="1:4" ht="63.75" customHeight="1">
      <c r="A9" s="198" t="s">
        <v>95</v>
      </c>
      <c r="B9" s="130"/>
      <c r="C9" s="131"/>
      <c r="D9" s="43"/>
    </row>
  </sheetData>
  <mergeCells count="9">
    <mergeCell ref="B8:C8"/>
    <mergeCell ref="B9:C9"/>
    <mergeCell ref="A1:D1"/>
    <mergeCell ref="C2:D2"/>
    <mergeCell ref="B3:C3"/>
    <mergeCell ref="B4:C4"/>
    <mergeCell ref="B5:C5"/>
    <mergeCell ref="B6:C6"/>
    <mergeCell ref="B7:C7"/>
  </mergeCells>
  <conditionalFormatting sqref="C2">
    <cfRule type="containsText" dxfId="143" priority="14" operator="containsText" text="In Progress">
      <formula>NOT(ISERROR(SEARCH(("In Progress"),(C2))))</formula>
    </cfRule>
  </conditionalFormatting>
  <conditionalFormatting sqref="C2">
    <cfRule type="containsText" dxfId="142" priority="15" operator="containsText" text="Established">
      <formula>NOT(ISERROR(SEARCH(("Established"),(C2))))</formula>
    </cfRule>
  </conditionalFormatting>
  <conditionalFormatting sqref="C2">
    <cfRule type="containsText" dxfId="141" priority="16" operator="containsText" text="Exceeds">
      <formula>NOT(ISERROR(SEARCH(("Exceeds"),(C2))))</formula>
    </cfRule>
  </conditionalFormatting>
  <conditionalFormatting sqref="C2">
    <cfRule type="containsText" dxfId="140" priority="17" operator="containsText" text="Exemplary">
      <formula>NOT(ISERROR(SEARCH(("Exemplary"),(C2))))</formula>
    </cfRule>
  </conditionalFormatting>
  <conditionalFormatting sqref="B2">
    <cfRule type="expression" dxfId="35" priority="1">
      <formula>$C2="Exemplary"</formula>
    </cfRule>
    <cfRule type="expression" dxfId="34" priority="5">
      <formula>$C2="Pending"</formula>
    </cfRule>
  </conditionalFormatting>
  <conditionalFormatting sqref="B2">
    <cfRule type="expression" dxfId="33" priority="2">
      <formula>$C2="Exceeds"</formula>
    </cfRule>
  </conditionalFormatting>
  <conditionalFormatting sqref="B2">
    <cfRule type="expression" dxfId="32" priority="3">
      <formula>$C2="Established"</formula>
    </cfRule>
  </conditionalFormatting>
  <conditionalFormatting sqref="B2">
    <cfRule type="expression" dxfId="31" priority="4">
      <formula>$C2="In Progress"</formula>
    </cfRule>
  </conditionalFormatting>
  <pageMargins left="0.7" right="0.7" top="0.75" bottom="0.75" header="0.3" footer="0.3"/>
  <pageSetup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4280"/>
    <outlinePr summaryBelow="0" summaryRight="0"/>
    <pageSetUpPr fitToPage="1"/>
  </sheetPr>
  <dimension ref="A1:C18"/>
  <sheetViews>
    <sheetView view="pageBreakPreview" zoomScale="60" zoomScaleNormal="100" workbookViewId="0">
      <pane xSplit="1" ySplit="2" topLeftCell="B4" activePane="bottomRight" state="frozen"/>
      <selection pane="topRight" activeCell="B1" sqref="B1"/>
      <selection pane="bottomLeft" activeCell="A3" sqref="A3"/>
      <selection pane="bottomRight" activeCell="F4" sqref="F4"/>
    </sheetView>
  </sheetViews>
  <sheetFormatPr defaultColWidth="12.59765625" defaultRowHeight="15.75" customHeight="1"/>
  <cols>
    <col min="1" max="1" width="36.09765625" customWidth="1"/>
    <col min="2" max="2" width="73.69921875" customWidth="1"/>
    <col min="3" max="3" width="18.796875" customWidth="1"/>
  </cols>
  <sheetData>
    <row r="1" spans="1:3" ht="69" customHeight="1" thickTop="1" thickBot="1">
      <c r="A1" s="44" t="s">
        <v>96</v>
      </c>
      <c r="B1" s="134" t="s">
        <v>97</v>
      </c>
      <c r="C1" s="118"/>
    </row>
    <row r="2" spans="1:3" ht="40.5" customHeight="1" thickBot="1">
      <c r="A2" s="45" t="s">
        <v>10</v>
      </c>
      <c r="B2" s="45" t="s">
        <v>11</v>
      </c>
      <c r="C2" s="45" t="s">
        <v>12</v>
      </c>
    </row>
    <row r="3" spans="1:3" ht="54.75" customHeight="1">
      <c r="A3" s="135" t="s">
        <v>98</v>
      </c>
      <c r="B3" s="46" t="s">
        <v>99</v>
      </c>
      <c r="C3" s="47"/>
    </row>
    <row r="4" spans="1:3" ht="57" customHeight="1">
      <c r="A4" s="136"/>
      <c r="B4" s="48" t="s">
        <v>100</v>
      </c>
      <c r="C4" s="49"/>
    </row>
    <row r="5" spans="1:3" ht="43.5">
      <c r="A5" s="135" t="s">
        <v>101</v>
      </c>
      <c r="B5" s="46" t="s">
        <v>102</v>
      </c>
      <c r="C5" s="50"/>
    </row>
    <row r="6" spans="1:3" ht="65.25">
      <c r="A6" s="137"/>
      <c r="B6" s="51" t="s">
        <v>103</v>
      </c>
      <c r="C6" s="52"/>
    </row>
    <row r="7" spans="1:3" ht="43.5">
      <c r="A7" s="137"/>
      <c r="B7" s="51" t="s">
        <v>104</v>
      </c>
      <c r="C7" s="53"/>
    </row>
    <row r="8" spans="1:3" ht="59.25" customHeight="1">
      <c r="A8" s="136"/>
      <c r="B8" s="201" t="s">
        <v>218</v>
      </c>
      <c r="C8" s="49"/>
    </row>
    <row r="9" spans="1:3" ht="65.25">
      <c r="A9" s="135" t="s">
        <v>105</v>
      </c>
      <c r="B9" s="46" t="s">
        <v>106</v>
      </c>
      <c r="C9" s="50"/>
    </row>
    <row r="10" spans="1:3" ht="65.25">
      <c r="A10" s="136"/>
      <c r="B10" s="48" t="s">
        <v>107</v>
      </c>
      <c r="C10" s="49"/>
    </row>
    <row r="11" spans="1:3" ht="65.25">
      <c r="A11" s="135" t="s">
        <v>108</v>
      </c>
      <c r="B11" s="46" t="s">
        <v>109</v>
      </c>
      <c r="C11" s="50"/>
    </row>
    <row r="12" spans="1:3" ht="43.5">
      <c r="A12" s="136"/>
      <c r="B12" s="48" t="s">
        <v>110</v>
      </c>
      <c r="C12" s="49"/>
    </row>
    <row r="13" spans="1:3" ht="65.25">
      <c r="A13" s="135" t="s">
        <v>111</v>
      </c>
      <c r="B13" s="46" t="s">
        <v>112</v>
      </c>
      <c r="C13" s="47"/>
    </row>
    <row r="14" spans="1:3" ht="87">
      <c r="A14" s="136"/>
      <c r="B14" s="48" t="s">
        <v>113</v>
      </c>
      <c r="C14" s="54"/>
    </row>
    <row r="15" spans="1:3" ht="65.25">
      <c r="A15" s="135" t="s">
        <v>114</v>
      </c>
      <c r="B15" s="46" t="s">
        <v>115</v>
      </c>
      <c r="C15" s="50"/>
    </row>
    <row r="16" spans="1:3" ht="43.5">
      <c r="A16" s="136"/>
      <c r="B16" s="48" t="s">
        <v>116</v>
      </c>
      <c r="C16" s="54"/>
    </row>
    <row r="17" spans="1:3" ht="43.5" customHeight="1">
      <c r="A17" s="135" t="s">
        <v>117</v>
      </c>
      <c r="B17" s="46" t="s">
        <v>118</v>
      </c>
      <c r="C17" s="47"/>
    </row>
    <row r="18" spans="1:3" ht="65.25">
      <c r="A18" s="136"/>
      <c r="B18" s="48" t="s">
        <v>119</v>
      </c>
      <c r="C18" s="54"/>
    </row>
  </sheetData>
  <mergeCells count="8">
    <mergeCell ref="A13:A14"/>
    <mergeCell ref="A15:A16"/>
    <mergeCell ref="A17:A18"/>
    <mergeCell ref="B1:C1"/>
    <mergeCell ref="A3:A4"/>
    <mergeCell ref="A5:A8"/>
    <mergeCell ref="A9:A10"/>
    <mergeCell ref="A11:A12"/>
  </mergeCells>
  <conditionalFormatting sqref="C3:C18">
    <cfRule type="containsText" dxfId="139" priority="1" operator="containsText" text="In Progress">
      <formula>NOT(ISERROR(SEARCH(("In Progress"),(C3))))</formula>
    </cfRule>
  </conditionalFormatting>
  <conditionalFormatting sqref="C3:C18">
    <cfRule type="containsText" dxfId="138" priority="2" operator="containsText" text="Established">
      <formula>NOT(ISERROR(SEARCH(("Established"),(C3))))</formula>
    </cfRule>
  </conditionalFormatting>
  <conditionalFormatting sqref="C3:C18">
    <cfRule type="containsText" dxfId="137" priority="3" operator="containsText" text="Exceeds">
      <formula>NOT(ISERROR(SEARCH(("Exceeds"),(C3))))</formula>
    </cfRule>
  </conditionalFormatting>
  <conditionalFormatting sqref="C3:C18">
    <cfRule type="containsText" dxfId="136" priority="4" operator="containsText" text="Exemplary">
      <formula>NOT(ISERROR(SEARCH(("Exemplary"),(C3))))</formula>
    </cfRule>
  </conditionalFormatting>
  <dataValidations count="1">
    <dataValidation type="list" allowBlank="1" sqref="C3:C18" xr:uid="{00000000-0002-0000-0600-000000000000}">
      <formula1>"In Progress,Established,Exceeds,Exemplary"</formula1>
    </dataValidation>
  </dataValidations>
  <pageMargins left="0.7" right="0.7" top="0.75" bottom="0.75" header="0.3" footer="0.3"/>
  <pageSetup scale="7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4280"/>
    <outlinePr summaryBelow="0" summaryRight="0"/>
    <pageSetUpPr fitToPage="1"/>
  </sheetPr>
  <dimension ref="A1:D10"/>
  <sheetViews>
    <sheetView zoomScaleNormal="100" workbookViewId="0">
      <selection activeCell="B2" sqref="B2"/>
    </sheetView>
  </sheetViews>
  <sheetFormatPr defaultColWidth="12.59765625" defaultRowHeight="15.75" customHeight="1"/>
  <cols>
    <col min="1" max="1" width="25.69921875" customWidth="1"/>
    <col min="2" max="2" width="7.796875" customWidth="1"/>
    <col min="3" max="3" width="44.19921875" customWidth="1"/>
    <col min="4" max="4" width="50.69921875" customWidth="1"/>
  </cols>
  <sheetData>
    <row r="1" spans="1:4" ht="33.75" customHeight="1">
      <c r="A1" s="178" t="s">
        <v>120</v>
      </c>
      <c r="B1" s="179"/>
      <c r="C1" s="179"/>
      <c r="D1" s="179"/>
    </row>
    <row r="2" spans="1:4" ht="51" customHeight="1">
      <c r="A2" s="177" t="s">
        <v>217</v>
      </c>
      <c r="B2" s="203">
        <f>Data!F19</f>
        <v>0</v>
      </c>
      <c r="C2" s="121" t="str">
        <f>Data!B9</f>
        <v>Pending</v>
      </c>
      <c r="D2" s="110"/>
    </row>
    <row r="3" spans="1:4" ht="33.75" customHeight="1">
      <c r="A3" s="55" t="s">
        <v>46</v>
      </c>
      <c r="B3" s="140" t="s">
        <v>47</v>
      </c>
      <c r="C3" s="141"/>
      <c r="D3" s="55" t="s">
        <v>48</v>
      </c>
    </row>
    <row r="4" spans="1:4" ht="56.25" customHeight="1">
      <c r="A4" s="175" t="s">
        <v>121</v>
      </c>
      <c r="B4" s="142"/>
      <c r="C4" s="143"/>
      <c r="D4" s="56"/>
    </row>
    <row r="5" spans="1:4" ht="56.25" customHeight="1">
      <c r="A5" s="176" t="s">
        <v>122</v>
      </c>
      <c r="B5" s="138"/>
      <c r="C5" s="139"/>
      <c r="D5" s="57"/>
    </row>
    <row r="6" spans="1:4" ht="56.25" customHeight="1">
      <c r="A6" s="176" t="s">
        <v>123</v>
      </c>
      <c r="B6" s="138"/>
      <c r="C6" s="139"/>
      <c r="D6" s="57"/>
    </row>
    <row r="7" spans="1:4" ht="56.25" customHeight="1">
      <c r="A7" s="176" t="s">
        <v>124</v>
      </c>
      <c r="B7" s="138"/>
      <c r="C7" s="139"/>
      <c r="D7" s="57"/>
    </row>
    <row r="8" spans="1:4" ht="56.25" customHeight="1">
      <c r="A8" s="176" t="s">
        <v>125</v>
      </c>
      <c r="B8" s="138"/>
      <c r="C8" s="139"/>
      <c r="D8" s="57"/>
    </row>
    <row r="9" spans="1:4" ht="56.25" customHeight="1">
      <c r="A9" s="176" t="s">
        <v>126</v>
      </c>
      <c r="B9" s="138"/>
      <c r="C9" s="139"/>
      <c r="D9" s="57"/>
    </row>
    <row r="10" spans="1:4" ht="56.25" customHeight="1">
      <c r="A10" s="176" t="s">
        <v>95</v>
      </c>
      <c r="B10" s="138"/>
      <c r="C10" s="139"/>
      <c r="D10" s="57"/>
    </row>
  </sheetData>
  <mergeCells count="10">
    <mergeCell ref="B8:C8"/>
    <mergeCell ref="B9:C9"/>
    <mergeCell ref="B10:C10"/>
    <mergeCell ref="A1:D1"/>
    <mergeCell ref="C2:D2"/>
    <mergeCell ref="B3:C3"/>
    <mergeCell ref="B4:C4"/>
    <mergeCell ref="B5:C5"/>
    <mergeCell ref="B6:C6"/>
    <mergeCell ref="B7:C7"/>
  </mergeCells>
  <conditionalFormatting sqref="C2">
    <cfRule type="containsText" dxfId="131" priority="14" operator="containsText" text="In Progress">
      <formula>NOT(ISERROR(SEARCH(("In Progress"),(C2))))</formula>
    </cfRule>
  </conditionalFormatting>
  <conditionalFormatting sqref="C2">
    <cfRule type="containsText" dxfId="130" priority="15" operator="containsText" text="Established">
      <formula>NOT(ISERROR(SEARCH(("Established"),(C2))))</formula>
    </cfRule>
  </conditionalFormatting>
  <conditionalFormatting sqref="C2">
    <cfRule type="containsText" dxfId="129" priority="16" operator="containsText" text="Exceeds">
      <formula>NOT(ISERROR(SEARCH(("Exceeds"),(C2))))</formula>
    </cfRule>
  </conditionalFormatting>
  <conditionalFormatting sqref="C2">
    <cfRule type="containsText" dxfId="128" priority="17" operator="containsText" text="Exemplary">
      <formula>NOT(ISERROR(SEARCH(("Exemplary"),(C2))))</formula>
    </cfRule>
  </conditionalFormatting>
  <conditionalFormatting sqref="B2">
    <cfRule type="expression" dxfId="40" priority="1">
      <formula>$C2="Exemplary"</formula>
    </cfRule>
    <cfRule type="expression" dxfId="39" priority="5">
      <formula>$C2="Pending"</formula>
    </cfRule>
  </conditionalFormatting>
  <conditionalFormatting sqref="B2">
    <cfRule type="expression" dxfId="38" priority="2">
      <formula>$C2="Exceeds"</formula>
    </cfRule>
  </conditionalFormatting>
  <conditionalFormatting sqref="B2">
    <cfRule type="expression" dxfId="37" priority="3">
      <formula>$C2="Established"</formula>
    </cfRule>
  </conditionalFormatting>
  <conditionalFormatting sqref="B2">
    <cfRule type="expression" dxfId="36" priority="4">
      <formula>$C2="In Progress"</formula>
    </cfRule>
  </conditionalFormatting>
  <pageMargins left="0.7" right="0.7" top="0.75" bottom="0.75" header="0.3" footer="0.3"/>
  <pageSetup scale="7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vt:i4>
      </vt:variant>
    </vt:vector>
  </HeadingPairs>
  <TitlesOfParts>
    <vt:vector size="30" baseType="lpstr">
      <vt:lpstr>Cover</vt:lpstr>
      <vt:lpstr>Data</vt:lpstr>
      <vt:lpstr>Instructions</vt:lpstr>
      <vt:lpstr>Lever 1 Success Critera</vt:lpstr>
      <vt:lpstr>Lever 1 Self-Review Score Card</vt:lpstr>
      <vt:lpstr>Lever 2 Sucess Criteria</vt:lpstr>
      <vt:lpstr>Lever 2 Self-Review Score Card</vt:lpstr>
      <vt:lpstr>Lever 3 Success Criteria</vt:lpstr>
      <vt:lpstr>Lever 3 Self-Review Score Card</vt:lpstr>
      <vt:lpstr>Lever 4 Success Criteria</vt:lpstr>
      <vt:lpstr>Lever 4 Self-Review Score Card</vt:lpstr>
      <vt:lpstr>Lever 5 Success Criteria</vt:lpstr>
      <vt:lpstr>Lever 5 Self-Review Score Card</vt:lpstr>
      <vt:lpstr>Cover!Print_Area</vt:lpstr>
      <vt:lpstr>Instructions!Print_Area</vt:lpstr>
      <vt:lpstr>'Lever 1 Self-Review Score Card'!Print_Area</vt:lpstr>
      <vt:lpstr>'Lever 1 Success Critera'!Print_Area</vt:lpstr>
      <vt:lpstr>'Lever 2 Self-Review Score Card'!Print_Area</vt:lpstr>
      <vt:lpstr>'Lever 2 Sucess Criteria'!Print_Area</vt:lpstr>
      <vt:lpstr>'Lever 3 Self-Review Score Card'!Print_Area</vt:lpstr>
      <vt:lpstr>'Lever 3 Success Criteria'!Print_Area</vt:lpstr>
      <vt:lpstr>'Lever 4 Self-Review Score Card'!Print_Area</vt:lpstr>
      <vt:lpstr>'Lever 4 Success Criteria'!Print_Area</vt:lpstr>
      <vt:lpstr>'Lever 5 Self-Review Score Card'!Print_Area</vt:lpstr>
      <vt:lpstr>'Lever 5 Success Criteria'!Print_Area</vt:lpstr>
      <vt:lpstr>'Lever 1 Success Critera'!Print_Titles</vt:lpstr>
      <vt:lpstr>'Lever 2 Sucess Criteria'!Print_Titles</vt:lpstr>
      <vt:lpstr>'Lever 3 Success Criteria'!Print_Titles</vt:lpstr>
      <vt:lpstr>'Lever 4 Success Criteria'!Print_Titles</vt:lpstr>
      <vt:lpstr>'Lever 5 Success Criteria'!Print_Titles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Sharon Santo</cp:lastModifiedBy>
  <cp:lastPrinted>2022-09-28T21:03:13Z</cp:lastPrinted>
  <dcterms:created xsi:type="dcterms:W3CDTF">2022-09-28T21:11:24Z</dcterms:created>
  <dcterms:modified xsi:type="dcterms:W3CDTF">2022-09-28T21:11:36Z</dcterms:modified>
</cp:coreProperties>
</file>